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SPEFS01.sys.commnet.edu\Users$\00060458\Enclave-Docs\Non-credit\Non-Credit Headcount\AY2023\"/>
    </mc:Choice>
  </mc:AlternateContent>
  <xr:revisionPtr revIDLastSave="0" documentId="13_ncr:1_{7C6368B2-2E1D-4309-9B0D-1F68741C6E23}" xr6:coauthVersionLast="47" xr6:coauthVersionMax="47" xr10:uidLastSave="{00000000-0000-0000-0000-000000000000}"/>
  <bookViews>
    <workbookView xWindow="7500" yWindow="450" windowWidth="20340" windowHeight="15045" tabRatio="690" activeTab="4" xr2:uid="{00000000-000D-0000-FFFF-FFFF00000000}"/>
  </bookViews>
  <sheets>
    <sheet name="Annual" sheetId="5" r:id="rId1"/>
    <sheet name="Summer" sheetId="1" r:id="rId2"/>
    <sheet name="Fall" sheetId="4" r:id="rId3"/>
    <sheet name="Winter" sheetId="2" r:id="rId4"/>
    <sheet name="Spring" sheetId="3" r:id="rId5"/>
    <sheet name="Charts Annual (Samples)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5" l="1"/>
  <c r="C33" i="5"/>
  <c r="D33" i="5"/>
  <c r="E33" i="5"/>
  <c r="F33" i="5"/>
  <c r="G33" i="5"/>
  <c r="H33" i="5"/>
  <c r="I33" i="5"/>
  <c r="J33" i="5"/>
  <c r="K33" i="5"/>
  <c r="L33" i="5"/>
  <c r="M33" i="5"/>
  <c r="N33" i="5"/>
  <c r="B33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B32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B31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B30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B28" i="5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B33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B32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B31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B30" i="3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B33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B32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B31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B30" i="2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B33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B32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B31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B30" i="4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B33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B32" i="1"/>
  <c r="O30" i="1"/>
  <c r="O31" i="1"/>
  <c r="C31" i="1"/>
  <c r="D31" i="1"/>
  <c r="E31" i="1"/>
  <c r="F31" i="1"/>
  <c r="G31" i="1"/>
  <c r="H31" i="1"/>
  <c r="I31" i="1"/>
  <c r="J31" i="1"/>
  <c r="K31" i="1"/>
  <c r="L31" i="1"/>
  <c r="M31" i="1"/>
  <c r="N31" i="1"/>
  <c r="B31" i="1"/>
  <c r="C30" i="1"/>
  <c r="D30" i="1"/>
  <c r="E30" i="1"/>
  <c r="F30" i="1"/>
  <c r="G30" i="1"/>
  <c r="H30" i="1"/>
  <c r="I30" i="1"/>
  <c r="J30" i="1"/>
  <c r="K30" i="1"/>
  <c r="L30" i="1"/>
  <c r="M30" i="1"/>
  <c r="N30" i="1"/>
  <c r="B30" i="1"/>
  <c r="B27" i="5"/>
  <c r="C27" i="5"/>
  <c r="D27" i="5"/>
  <c r="E27" i="5"/>
  <c r="F27" i="5"/>
  <c r="G27" i="5"/>
  <c r="H27" i="5"/>
  <c r="I27" i="5"/>
  <c r="J27" i="5"/>
  <c r="K27" i="5"/>
  <c r="L27" i="5"/>
  <c r="M27" i="5"/>
  <c r="O27" i="5"/>
  <c r="N27" i="3"/>
  <c r="N27" i="4"/>
  <c r="N27" i="5" l="1"/>
  <c r="N27" i="1"/>
  <c r="B26" i="5" l="1"/>
  <c r="C26" i="5"/>
  <c r="D26" i="5"/>
  <c r="E26" i="5"/>
  <c r="F26" i="5"/>
  <c r="G26" i="5"/>
  <c r="H26" i="5"/>
  <c r="I26" i="5"/>
  <c r="J26" i="5"/>
  <c r="K26" i="5"/>
  <c r="L26" i="5"/>
  <c r="M26" i="5"/>
  <c r="O26" i="5"/>
  <c r="N26" i="5" l="1"/>
  <c r="P33" i="3"/>
  <c r="Q33" i="3"/>
  <c r="R33" i="3"/>
  <c r="S33" i="3"/>
  <c r="T33" i="3"/>
  <c r="U33" i="3"/>
  <c r="V33" i="3"/>
  <c r="P32" i="3"/>
  <c r="Q32" i="3"/>
  <c r="R32" i="3"/>
  <c r="S32" i="3"/>
  <c r="T32" i="3"/>
  <c r="U32" i="3"/>
  <c r="V32" i="3"/>
  <c r="P31" i="3"/>
  <c r="Q31" i="3"/>
  <c r="R31" i="3"/>
  <c r="S31" i="3"/>
  <c r="T31" i="3"/>
  <c r="U31" i="3"/>
  <c r="V31" i="3"/>
  <c r="P30" i="3"/>
  <c r="Q30" i="3"/>
  <c r="R30" i="3"/>
  <c r="S30" i="3"/>
  <c r="T30" i="3"/>
  <c r="U30" i="3"/>
  <c r="V30" i="3"/>
  <c r="P33" i="2"/>
  <c r="Q33" i="2"/>
  <c r="R33" i="2"/>
  <c r="S33" i="2"/>
  <c r="T33" i="2"/>
  <c r="U33" i="2"/>
  <c r="V33" i="2"/>
  <c r="P32" i="2"/>
  <c r="Q32" i="2"/>
  <c r="R32" i="2"/>
  <c r="S32" i="2"/>
  <c r="T32" i="2"/>
  <c r="U32" i="2"/>
  <c r="V32" i="2"/>
  <c r="P31" i="2"/>
  <c r="Q31" i="2"/>
  <c r="R31" i="2"/>
  <c r="S31" i="2"/>
  <c r="T31" i="2"/>
  <c r="U31" i="2"/>
  <c r="V31" i="2"/>
  <c r="P30" i="2"/>
  <c r="Q30" i="2"/>
  <c r="R30" i="2"/>
  <c r="S30" i="2"/>
  <c r="T30" i="2"/>
  <c r="U30" i="2"/>
  <c r="V30" i="2"/>
  <c r="P33" i="4"/>
  <c r="Q33" i="4"/>
  <c r="R33" i="4"/>
  <c r="S33" i="4"/>
  <c r="T33" i="4"/>
  <c r="U33" i="4"/>
  <c r="V33" i="4"/>
  <c r="P32" i="4"/>
  <c r="Q32" i="4"/>
  <c r="R32" i="4"/>
  <c r="S32" i="4"/>
  <c r="T32" i="4"/>
  <c r="U32" i="4"/>
  <c r="V32" i="4"/>
  <c r="P31" i="4"/>
  <c r="Q31" i="4"/>
  <c r="R31" i="4"/>
  <c r="S31" i="4"/>
  <c r="T31" i="4"/>
  <c r="U31" i="4"/>
  <c r="V31" i="4"/>
  <c r="P30" i="4"/>
  <c r="Q30" i="4"/>
  <c r="R30" i="4"/>
  <c r="S30" i="4"/>
  <c r="T30" i="4"/>
  <c r="U30" i="4"/>
  <c r="V30" i="4"/>
  <c r="P33" i="1"/>
  <c r="Q33" i="1"/>
  <c r="R33" i="1"/>
  <c r="S33" i="1"/>
  <c r="T33" i="1"/>
  <c r="U33" i="1"/>
  <c r="V33" i="1"/>
  <c r="P32" i="1"/>
  <c r="Q32" i="1"/>
  <c r="R32" i="1"/>
  <c r="S32" i="1"/>
  <c r="T32" i="1"/>
  <c r="U32" i="1"/>
  <c r="V32" i="1"/>
  <c r="P31" i="1"/>
  <c r="Q31" i="1"/>
  <c r="R31" i="1"/>
  <c r="S31" i="1"/>
  <c r="T31" i="1"/>
  <c r="U31" i="1"/>
  <c r="V31" i="1"/>
  <c r="P30" i="1"/>
  <c r="Q30" i="1"/>
  <c r="R30" i="1"/>
  <c r="S30" i="1"/>
  <c r="T30" i="1"/>
  <c r="U30" i="1"/>
  <c r="V30" i="1"/>
  <c r="P33" i="5"/>
  <c r="Q33" i="5"/>
  <c r="R33" i="5"/>
  <c r="S33" i="5"/>
  <c r="T33" i="5"/>
  <c r="U33" i="5"/>
  <c r="V33" i="5"/>
  <c r="P32" i="5"/>
  <c r="Q32" i="5"/>
  <c r="R32" i="5"/>
  <c r="S32" i="5"/>
  <c r="T32" i="5"/>
  <c r="U32" i="5"/>
  <c r="V32" i="5"/>
  <c r="P31" i="5"/>
  <c r="Q31" i="5"/>
  <c r="R31" i="5"/>
  <c r="S31" i="5"/>
  <c r="T31" i="5"/>
  <c r="U31" i="5"/>
  <c r="V31" i="5"/>
  <c r="P30" i="5" l="1"/>
  <c r="Q30" i="5"/>
  <c r="R30" i="5"/>
  <c r="S30" i="5"/>
  <c r="T30" i="5"/>
  <c r="U30" i="5"/>
  <c r="V30" i="5"/>
  <c r="O24" i="5"/>
  <c r="O25" i="5"/>
  <c r="O23" i="5"/>
  <c r="N24" i="3" l="1"/>
  <c r="N25" i="3"/>
  <c r="N23" i="3"/>
  <c r="N24" i="2"/>
  <c r="N25" i="2"/>
  <c r="N23" i="2"/>
  <c r="N24" i="4"/>
  <c r="N25" i="4"/>
  <c r="N23" i="4"/>
  <c r="N24" i="1"/>
  <c r="N25" i="1"/>
  <c r="N23" i="1"/>
  <c r="B24" i="5" l="1"/>
  <c r="C24" i="5"/>
  <c r="D24" i="5"/>
  <c r="E24" i="5"/>
  <c r="F24" i="5"/>
  <c r="G24" i="5"/>
  <c r="H24" i="5"/>
  <c r="I24" i="5"/>
  <c r="J24" i="5"/>
  <c r="K24" i="5"/>
  <c r="L24" i="5"/>
  <c r="M24" i="5"/>
  <c r="B25" i="5"/>
  <c r="C25" i="5"/>
  <c r="D25" i="5"/>
  <c r="E25" i="5"/>
  <c r="F25" i="5"/>
  <c r="G25" i="5"/>
  <c r="H25" i="5"/>
  <c r="I25" i="5"/>
  <c r="J25" i="5"/>
  <c r="K25" i="5"/>
  <c r="L25" i="5"/>
  <c r="M25" i="5"/>
  <c r="C23" i="5"/>
  <c r="D23" i="5"/>
  <c r="E23" i="5"/>
  <c r="F23" i="5"/>
  <c r="G23" i="5"/>
  <c r="H23" i="5"/>
  <c r="I23" i="5"/>
  <c r="J23" i="5"/>
  <c r="K23" i="5"/>
  <c r="L23" i="5"/>
  <c r="M23" i="5"/>
  <c r="B23" i="5"/>
  <c r="N25" i="5" l="1"/>
  <c r="N24" i="5"/>
  <c r="N23" i="5"/>
  <c r="A35" i="3" l="1"/>
  <c r="A35" i="2"/>
  <c r="A35" i="4"/>
  <c r="A35" i="1"/>
  <c r="N19" i="5" l="1"/>
  <c r="N19" i="3"/>
  <c r="N19" i="2"/>
  <c r="N19" i="4"/>
  <c r="N19" i="1"/>
  <c r="N18" i="1" l="1"/>
  <c r="N17" i="1"/>
  <c r="N16" i="1"/>
  <c r="N15" i="1"/>
  <c r="N14" i="1"/>
  <c r="N13" i="1"/>
  <c r="N12" i="1"/>
  <c r="N11" i="1"/>
  <c r="N10" i="1"/>
  <c r="N9" i="1"/>
  <c r="N8" i="1"/>
  <c r="N7" i="1"/>
  <c r="N18" i="4"/>
  <c r="N17" i="4"/>
  <c r="N16" i="4"/>
  <c r="N15" i="4"/>
  <c r="N14" i="4"/>
  <c r="N13" i="4"/>
  <c r="N12" i="4"/>
  <c r="N11" i="4"/>
  <c r="N10" i="4"/>
  <c r="N9" i="4"/>
  <c r="N8" i="4"/>
  <c r="N7" i="4"/>
  <c r="N18" i="2"/>
  <c r="N17" i="2"/>
  <c r="N16" i="2"/>
  <c r="N15" i="2"/>
  <c r="N14" i="2"/>
  <c r="N13" i="2"/>
  <c r="N12" i="2"/>
  <c r="N11" i="2"/>
  <c r="N10" i="2"/>
  <c r="N9" i="2"/>
  <c r="N8" i="2"/>
  <c r="N7" i="2"/>
  <c r="N18" i="3"/>
  <c r="N17" i="3"/>
  <c r="N16" i="3"/>
  <c r="N15" i="3"/>
  <c r="N14" i="3"/>
  <c r="N13" i="3"/>
  <c r="N12" i="3"/>
  <c r="N11" i="3"/>
  <c r="N10" i="3"/>
  <c r="N9" i="3"/>
  <c r="N8" i="3"/>
  <c r="N7" i="3"/>
  <c r="N18" i="5"/>
  <c r="N17" i="5"/>
  <c r="N16" i="5"/>
  <c r="N15" i="5"/>
  <c r="N14" i="5"/>
  <c r="N13" i="5"/>
  <c r="N12" i="5"/>
  <c r="N11" i="5"/>
  <c r="N10" i="5"/>
  <c r="N9" i="5"/>
  <c r="N8" i="5"/>
  <c r="N7" i="5"/>
  <c r="W46" i="6" l="1"/>
  <c r="W47" i="6"/>
  <c r="W48" i="6"/>
  <c r="W49" i="6"/>
  <c r="W50" i="6"/>
  <c r="W51" i="6"/>
  <c r="W52" i="6"/>
  <c r="W53" i="6"/>
  <c r="W54" i="6"/>
  <c r="AQ58" i="6"/>
  <c r="AL19" i="6" s="1"/>
  <c r="AQ61" i="6"/>
  <c r="AK55" i="6" s="1"/>
  <c r="AK64" i="6"/>
  <c r="AL64" i="6"/>
  <c r="AM64" i="6"/>
  <c r="AN64" i="6"/>
  <c r="AO64" i="6"/>
  <c r="AP64" i="6"/>
  <c r="W79" i="6"/>
  <c r="W80" i="6"/>
  <c r="W81" i="6"/>
  <c r="W82" i="6"/>
  <c r="W83" i="6"/>
  <c r="W84" i="6"/>
  <c r="W85" i="6"/>
  <c r="W86" i="6"/>
  <c r="W87" i="6"/>
  <c r="AL26" i="6" l="1"/>
  <c r="AL31" i="6"/>
  <c r="AL21" i="6"/>
  <c r="AL30" i="6"/>
  <c r="AL20" i="6"/>
  <c r="AK54" i="6"/>
  <c r="AL27" i="6"/>
  <c r="AL18" i="6"/>
  <c r="AL29" i="6"/>
  <c r="AL23" i="6"/>
  <c r="AL28" i="6"/>
  <c r="AL22" i="6"/>
</calcChain>
</file>

<file path=xl/sharedStrings.xml><?xml version="1.0" encoding="utf-8"?>
<sst xmlns="http://schemas.openxmlformats.org/spreadsheetml/2006/main" count="1372" uniqueCount="70">
  <si>
    <t>Year</t>
  </si>
  <si>
    <t>Community Colleges</t>
  </si>
  <si>
    <t>State Universities</t>
  </si>
  <si>
    <t>Asnuntuck</t>
  </si>
  <si>
    <t>Capital</t>
  </si>
  <si>
    <t>Gateway</t>
  </si>
  <si>
    <t>Housatonic</t>
  </si>
  <si>
    <t>Manchester</t>
  </si>
  <si>
    <t>Middlesex</t>
  </si>
  <si>
    <t>Naugatuck Valley</t>
  </si>
  <si>
    <t>Northwestern Connecticut</t>
  </si>
  <si>
    <t>Norwalk</t>
  </si>
  <si>
    <t>Quinebaug Valley</t>
  </si>
  <si>
    <t>Three Rivers</t>
  </si>
  <si>
    <t>Tunxis</t>
  </si>
  <si>
    <t>Central</t>
  </si>
  <si>
    <t>Eastern</t>
  </si>
  <si>
    <t>Southern</t>
  </si>
  <si>
    <t>Western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</si>
  <si>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</si>
  <si>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</si>
  <si>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</si>
  <si>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</si>
  <si>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</si>
  <si>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</si>
  <si>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</si>
  <si>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</si>
  <si>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</si>
  <si>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</si>
  <si>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% Change</t>
  </si>
  <si>
    <t>1 year</t>
  </si>
  <si>
    <t>5 years</t>
  </si>
  <si>
    <t>10 years</t>
  </si>
  <si>
    <t>since 2002</t>
  </si>
  <si>
    <t>Summer</t>
  </si>
  <si>
    <t>Fall</t>
  </si>
  <si>
    <t>Winter</t>
  </si>
  <si>
    <t>Spring</t>
  </si>
  <si>
    <t>Annual</t>
  </si>
  <si>
    <t>Personal Development</t>
  </si>
  <si>
    <t>Workforce Development</t>
  </si>
  <si>
    <t>Combined</t>
  </si>
  <si>
    <t>Chart OaK</t>
  </si>
  <si>
    <t xml:space="preserve">Western </t>
  </si>
  <si>
    <t>Annual NC  Headcount</t>
  </si>
  <si>
    <t>Annual NC Registrations: Workforce Development</t>
  </si>
  <si>
    <t>Annual NC Registrations: Personal Development</t>
  </si>
  <si>
    <t>Annual NC Registrations: Combined</t>
  </si>
  <si>
    <t>Headcount</t>
  </si>
  <si>
    <t>Charter Oak</t>
  </si>
  <si>
    <t xml:space="preserve"> </t>
  </si>
  <si>
    <t>CCC</t>
  </si>
  <si>
    <t>CCSU</t>
  </si>
  <si>
    <t>ECSU</t>
  </si>
  <si>
    <t>SCSU</t>
  </si>
  <si>
    <t>WCSU</t>
  </si>
  <si>
    <t>COSC</t>
  </si>
  <si>
    <t>Combined Registrations</t>
  </si>
  <si>
    <t>Non-Credit Headcount</t>
  </si>
  <si>
    <t>CCC Data is Real</t>
  </si>
  <si>
    <t>n/a</t>
  </si>
  <si>
    <t>Connecticut State Colleges &amp; Universities (ConnSCU) Unduplicated Non-Credit Student Headcount, Trends (Student Enrollment)</t>
  </si>
  <si>
    <t>Note (1) Because community colleges share a common data management system, it is possible to count students attending more than one college only once; this unduplicated total will be less than the sum of unduplicated counts at each institution.</t>
  </si>
  <si>
    <r>
      <t xml:space="preserve">Total </t>
    </r>
    <r>
      <rPr>
        <vertAlign val="superscript"/>
        <sz val="10"/>
        <color theme="1"/>
        <rFont val="Arial Narrow"/>
        <family val="2"/>
      </rPr>
      <t>(1)</t>
    </r>
  </si>
  <si>
    <r>
      <t>State Universities Total</t>
    </r>
    <r>
      <rPr>
        <vertAlign val="superscript"/>
        <sz val="10"/>
        <color theme="1"/>
        <rFont val="Arial Narrow"/>
        <family val="2"/>
      </rPr>
      <t xml:space="preserve"> (2)</t>
    </r>
  </si>
  <si>
    <r>
      <t xml:space="preserve">Unduplicated Total </t>
    </r>
    <r>
      <rPr>
        <vertAlign val="superscript"/>
        <sz val="10"/>
        <color theme="1"/>
        <rFont val="Arial Narrow"/>
        <family val="2"/>
      </rPr>
      <t>(2)</t>
    </r>
  </si>
  <si>
    <r>
      <t>Unduplicated Total</t>
    </r>
    <r>
      <rPr>
        <vertAlign val="superscript"/>
        <sz val="10"/>
        <color theme="1"/>
        <rFont val="Arial Narrow"/>
        <family val="2"/>
      </rPr>
      <t xml:space="preserve"> (2)</t>
    </r>
  </si>
  <si>
    <t>Grand Total</t>
  </si>
  <si>
    <t>Charter Oak State College</t>
  </si>
  <si>
    <t>Source: Connecticut State Colleges and Universities, Office of Decision Support &amp; Institutional Research, August 2, 2023.  Banner administrative SWKRXF05 student registration extract.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</si>
</sst>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/>
    <xf numFmtId="3" fontId="4" fillId="2" borderId="0" xfId="0" applyNumberFormat="1" applyFont="1" applyFill="1"/>
    <xf numFmtId="0" fontId="5" fillId="2" borderId="0" xfId="0" applyFont="1" applyFill="1" applyAlignment="1">
      <alignment wrapText="1"/>
    </xf>
    <xf numFmtId="3" fontId="4" fillId="2" borderId="0" xfId="0" applyNumberFormat="1" applyFont="1" applyFill="1" applyBorder="1" applyAlignment="1">
      <alignment horizontal="left" indent="1"/>
    </xf>
    <xf numFmtId="3" fontId="5" fillId="2" borderId="0" xfId="0" applyNumberFormat="1" applyFont="1" applyFill="1"/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3" fontId="4" fillId="2" borderId="1" xfId="0" applyNumberFormat="1" applyFont="1" applyFill="1" applyBorder="1"/>
    <xf numFmtId="0" fontId="4" fillId="2" borderId="1" xfId="0" applyFont="1" applyFill="1" applyBorder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3" fontId="6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0" xfId="0" applyFont="1" applyFill="1"/>
    <xf numFmtId="0" fontId="3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0" fillId="2" borderId="0" xfId="0" applyFill="1" applyBorder="1"/>
    <xf numFmtId="0" fontId="7" fillId="2" borderId="2" xfId="0" applyFont="1" applyFill="1" applyBorder="1" applyAlignment="1">
      <alignment wrapText="1"/>
    </xf>
    <xf numFmtId="0" fontId="7" fillId="2" borderId="4" xfId="0" applyFont="1" applyFill="1" applyBorder="1" applyAlignment="1">
      <alignment horizontal="right" textRotation="90" wrapText="1"/>
    </xf>
    <xf numFmtId="0" fontId="7" fillId="2" borderId="4" xfId="0" applyFont="1" applyFill="1" applyBorder="1" applyAlignment="1">
      <alignment textRotation="90" wrapText="1"/>
    </xf>
    <xf numFmtId="0" fontId="7" fillId="2" borderId="5" xfId="0" applyFont="1" applyFill="1" applyBorder="1" applyAlignment="1">
      <alignment textRotation="90" wrapText="1"/>
    </xf>
    <xf numFmtId="0" fontId="7" fillId="2" borderId="3" xfId="0" applyFont="1" applyFill="1" applyBorder="1" applyAlignment="1">
      <alignment textRotation="90" wrapText="1"/>
    </xf>
    <xf numFmtId="0" fontId="7" fillId="2" borderId="0" xfId="0" applyFont="1" applyFill="1" applyBorder="1" applyAlignment="1">
      <alignment horizontal="left" indent="1"/>
    </xf>
    <xf numFmtId="0" fontId="7" fillId="2" borderId="9" xfId="0" applyFont="1" applyFill="1" applyBorder="1"/>
    <xf numFmtId="0" fontId="7" fillId="2" borderId="0" xfId="0" applyFont="1" applyFill="1" applyBorder="1"/>
    <xf numFmtId="3" fontId="7" fillId="2" borderId="10" xfId="0" applyNumberFormat="1" applyFont="1" applyFill="1" applyBorder="1"/>
    <xf numFmtId="3" fontId="7" fillId="2" borderId="1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3" fontId="7" fillId="2" borderId="9" xfId="0" applyNumberFormat="1" applyFont="1" applyFill="1" applyBorder="1"/>
    <xf numFmtId="3" fontId="7" fillId="2" borderId="0" xfId="0" applyNumberFormat="1" applyFont="1" applyFill="1" applyBorder="1"/>
    <xf numFmtId="164" fontId="7" fillId="2" borderId="15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indent="1"/>
    </xf>
    <xf numFmtId="3" fontId="7" fillId="2" borderId="11" xfId="0" applyNumberFormat="1" applyFont="1" applyFill="1" applyBorder="1"/>
    <xf numFmtId="3" fontId="7" fillId="2" borderId="1" xfId="0" applyNumberFormat="1" applyFont="1" applyFill="1" applyBorder="1"/>
    <xf numFmtId="3" fontId="7" fillId="2" borderId="12" xfId="0" applyNumberFormat="1" applyFont="1" applyFill="1" applyBorder="1"/>
    <xf numFmtId="3" fontId="7" fillId="2" borderId="12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left" indent="1"/>
    </xf>
    <xf numFmtId="3" fontId="7" fillId="2" borderId="7" xfId="0" applyNumberFormat="1" applyFont="1" applyFill="1" applyBorder="1"/>
    <xf numFmtId="3" fontId="7" fillId="2" borderId="6" xfId="0" applyNumberFormat="1" applyFont="1" applyFill="1" applyBorder="1"/>
    <xf numFmtId="3" fontId="7" fillId="2" borderId="8" xfId="0" applyNumberFormat="1" applyFont="1" applyFill="1" applyBorder="1"/>
    <xf numFmtId="3" fontId="7" fillId="2" borderId="6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indent="1"/>
    </xf>
    <xf numFmtId="3" fontId="7" fillId="2" borderId="8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7" fillId="2" borderId="0" xfId="0" applyFont="1" applyFill="1" applyBorder="1" applyAlignment="1"/>
    <xf numFmtId="3" fontId="7" fillId="2" borderId="13" xfId="0" applyNumberFormat="1" applyFont="1" applyFill="1" applyBorder="1"/>
    <xf numFmtId="3" fontId="7" fillId="2" borderId="15" xfId="0" applyNumberFormat="1" applyFont="1" applyFill="1" applyBorder="1"/>
    <xf numFmtId="1" fontId="7" fillId="2" borderId="9" xfId="0" applyNumberFormat="1" applyFont="1" applyFill="1" applyBorder="1"/>
    <xf numFmtId="0" fontId="7" fillId="2" borderId="15" xfId="0" applyFont="1" applyFill="1" applyBorder="1" applyAlignment="1">
      <alignment horizontal="left" indent="1"/>
    </xf>
    <xf numFmtId="0" fontId="7" fillId="2" borderId="15" xfId="0" applyFont="1" applyFill="1" applyBorder="1"/>
    <xf numFmtId="0" fontId="7" fillId="2" borderId="10" xfId="0" applyFont="1" applyFill="1" applyBorder="1"/>
    <xf numFmtId="165" fontId="7" fillId="2" borderId="10" xfId="0" applyNumberFormat="1" applyFont="1" applyFill="1" applyBorder="1"/>
    <xf numFmtId="0" fontId="7" fillId="2" borderId="0" xfId="0" applyFont="1" applyFill="1"/>
    <xf numFmtId="164" fontId="7" fillId="2" borderId="10" xfId="0" applyNumberFormat="1" applyFont="1" applyFill="1" applyBorder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3" fontId="7" fillId="2" borderId="14" xfId="0" applyNumberFormat="1" applyFont="1" applyFill="1" applyBorder="1"/>
    <xf numFmtId="3" fontId="2" fillId="2" borderId="0" xfId="0" applyNumberFormat="1" applyFont="1" applyFill="1" applyBorder="1"/>
    <xf numFmtId="164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left" indent="1"/>
    </xf>
    <xf numFmtId="0" fontId="0" fillId="0" borderId="1" xfId="0" applyBorder="1"/>
    <xf numFmtId="0" fontId="9" fillId="2" borderId="0" xfId="0" applyFont="1" applyFill="1" applyBorder="1"/>
    <xf numFmtId="165" fontId="7" fillId="2" borderId="10" xfId="0" applyNumberFormat="1" applyFont="1" applyFill="1" applyBorder="1" applyAlignment="1">
      <alignment horizontal="right"/>
    </xf>
    <xf numFmtId="165" fontId="7" fillId="2" borderId="10" xfId="0" applyNumberFormat="1" applyFont="1" applyFill="1" applyBorder="1" applyAlignment="1">
      <alignment horizontal="center"/>
    </xf>
    <xf numFmtId="165" fontId="7" fillId="2" borderId="9" xfId="0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>
      <alignment horizontal="center"/>
    </xf>
    <xf numFmtId="0" fontId="7" fillId="2" borderId="0" xfId="0" applyFont="1" applyFill="1" applyBorder="1" applyAlignment="1"/>
    <xf numFmtId="0" fontId="1" fillId="2" borderId="0" xfId="0" applyFont="1" applyFill="1" applyBorder="1" applyAlignment="1"/>
    <xf numFmtId="0" fontId="7" fillId="2" borderId="7" xfId="0" applyFont="1" applyFill="1" applyBorder="1" applyAlignment="1">
      <alignment horizontal="center" textRotation="90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wrapText="1"/>
    </xf>
    <xf numFmtId="0" fontId="2" fillId="2" borderId="0" xfId="0" applyFont="1" applyFill="1" applyBorder="1" applyAlignment="1"/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Non-Credit</a:t>
            </a:r>
            <a:r>
              <a:rPr lang="en-US" baseline="0"/>
              <a:t> Headcount</a:t>
            </a:r>
            <a:endParaRPr lang="en-US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1"/>
          <c:order val="0"/>
          <c:tx>
            <c:strRef>
              <c:f>'Charts Annual (Samples)'!$AJ$87</c:f>
              <c:strCache>
                <c:ptCount val="1"/>
                <c:pt idx="0">
                  <c:v>Asnuntuck</c:v>
                </c:pt>
              </c:strCache>
            </c:strRef>
          </c:tx>
          <c:cat>
            <c:strRef>
              <c:f>'Charts Annual (Samples)'!$AK$86:$AV$86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'Charts Annual (Samples)'!$AK$87:$AV$87</c:f>
              <c:numCache>
                <c:formatCode>#,##0</c:formatCode>
                <c:ptCount val="12"/>
                <c:pt idx="0">
                  <c:v>1658</c:v>
                </c:pt>
                <c:pt idx="1">
                  <c:v>1189</c:v>
                </c:pt>
                <c:pt idx="2">
                  <c:v>987</c:v>
                </c:pt>
                <c:pt idx="3">
                  <c:v>1309</c:v>
                </c:pt>
                <c:pt idx="4">
                  <c:v>1499</c:v>
                </c:pt>
                <c:pt idx="5">
                  <c:v>1659</c:v>
                </c:pt>
                <c:pt idx="6">
                  <c:v>1567</c:v>
                </c:pt>
                <c:pt idx="7">
                  <c:v>1207</c:v>
                </c:pt>
                <c:pt idx="8">
                  <c:v>1229</c:v>
                </c:pt>
                <c:pt idx="9">
                  <c:v>1213</c:v>
                </c:pt>
                <c:pt idx="10">
                  <c:v>1448</c:v>
                </c:pt>
                <c:pt idx="11">
                  <c:v>1170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3F-435C-9258-5F41DCFB42FA}"/>
            </c:ext>
          </c:extLst>
        </c:ser>
        <c:ser>
          <c:idx val="2"/>
          <c:order val="1"/>
          <c:tx>
            <c:strRef>
              <c:f>'Charts Annual (Samples)'!$AJ$88</c:f>
              <c:strCache>
                <c:ptCount val="1"/>
                <c:pt idx="0">
                  <c:v>Capital</c:v>
                </c:pt>
              </c:strCache>
            </c:strRef>
          </c:tx>
          <c:cat>
            <c:strRef>
              <c:f>'Charts Annual (Samples)'!$AK$86:$AV$86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'Charts Annual (Samples)'!$AK$88:$AV$88</c:f>
              <c:numCache>
                <c:formatCode>#,##0</c:formatCode>
                <c:ptCount val="12"/>
                <c:pt idx="0">
                  <c:v>4376</c:v>
                </c:pt>
                <c:pt idx="1">
                  <c:v>3117</c:v>
                </c:pt>
                <c:pt idx="2">
                  <c:v>3964</c:v>
                </c:pt>
                <c:pt idx="3">
                  <c:v>3730</c:v>
                </c:pt>
                <c:pt idx="4">
                  <c:v>3655</c:v>
                </c:pt>
                <c:pt idx="5">
                  <c:v>3915</c:v>
                </c:pt>
                <c:pt idx="6">
                  <c:v>3633</c:v>
                </c:pt>
                <c:pt idx="7">
                  <c:v>3221</c:v>
                </c:pt>
                <c:pt idx="8">
                  <c:v>2535</c:v>
                </c:pt>
                <c:pt idx="9">
                  <c:v>2089</c:v>
                </c:pt>
                <c:pt idx="10">
                  <c:v>1921</c:v>
                </c:pt>
                <c:pt idx="11">
                  <c:v>2676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3F-435C-9258-5F41DCFB42FA}"/>
            </c:ext>
          </c:extLst>
        </c:ser>
        <c:ser>
          <c:idx val="3"/>
          <c:order val="2"/>
          <c:tx>
            <c:strRef>
              <c:f>'Charts Annual (Samples)'!$AJ$89</c:f>
              <c:strCache>
                <c:ptCount val="1"/>
                <c:pt idx="0">
                  <c:v>Gateway</c:v>
                </c:pt>
              </c:strCache>
            </c:strRef>
          </c:tx>
          <c:cat>
            <c:strRef>
              <c:f>'Charts Annual (Samples)'!$AK$86:$AV$86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'Charts Annual (Samples)'!$AK$89:$AV$89</c:f>
              <c:numCache>
                <c:formatCode>#,##0</c:formatCode>
                <c:ptCount val="12"/>
                <c:pt idx="0">
                  <c:v>3222</c:v>
                </c:pt>
                <c:pt idx="1">
                  <c:v>3366</c:v>
                </c:pt>
                <c:pt idx="2">
                  <c:v>3302</c:v>
                </c:pt>
                <c:pt idx="3">
                  <c:v>3519</c:v>
                </c:pt>
                <c:pt idx="4">
                  <c:v>3320</c:v>
                </c:pt>
                <c:pt idx="5">
                  <c:v>3029</c:v>
                </c:pt>
                <c:pt idx="6">
                  <c:v>2717</c:v>
                </c:pt>
                <c:pt idx="7">
                  <c:v>2888</c:v>
                </c:pt>
                <c:pt idx="8">
                  <c:v>2280</c:v>
                </c:pt>
                <c:pt idx="9">
                  <c:v>2040</c:v>
                </c:pt>
                <c:pt idx="10">
                  <c:v>1696</c:v>
                </c:pt>
                <c:pt idx="11">
                  <c:v>1484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3F-435C-9258-5F41DCFB42FA}"/>
            </c:ext>
          </c:extLst>
        </c:ser>
        <c:ser>
          <c:idx val="4"/>
          <c:order val="3"/>
          <c:tx>
            <c:strRef>
              <c:f>'Charts Annual (Samples)'!$AJ$90</c:f>
              <c:strCache>
                <c:ptCount val="1"/>
                <c:pt idx="0">
                  <c:v>Housatonic</c:v>
                </c:pt>
              </c:strCache>
            </c:strRef>
          </c:tx>
          <c:cat>
            <c:strRef>
              <c:f>'Charts Annual (Samples)'!$AK$86:$AV$86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'Charts Annual (Samples)'!$AK$90:$AV$90</c:f>
              <c:numCache>
                <c:formatCode>#,##0</c:formatCode>
                <c:ptCount val="12"/>
                <c:pt idx="0">
                  <c:v>794</c:v>
                </c:pt>
                <c:pt idx="1">
                  <c:v>1221</c:v>
                </c:pt>
                <c:pt idx="2">
                  <c:v>1188</c:v>
                </c:pt>
                <c:pt idx="3">
                  <c:v>890</c:v>
                </c:pt>
                <c:pt idx="4">
                  <c:v>677</c:v>
                </c:pt>
                <c:pt idx="5">
                  <c:v>603</c:v>
                </c:pt>
                <c:pt idx="6">
                  <c:v>729</c:v>
                </c:pt>
                <c:pt idx="7">
                  <c:v>794</c:v>
                </c:pt>
                <c:pt idx="8">
                  <c:v>561</c:v>
                </c:pt>
                <c:pt idx="9">
                  <c:v>511</c:v>
                </c:pt>
                <c:pt idx="10">
                  <c:v>455</c:v>
                </c:pt>
                <c:pt idx="11">
                  <c:v>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3F-435C-9258-5F41DCFB42FA}"/>
            </c:ext>
          </c:extLst>
        </c:ser>
        <c:ser>
          <c:idx val="5"/>
          <c:order val="4"/>
          <c:tx>
            <c:strRef>
              <c:f>'Charts Annual (Samples)'!$AJ$91</c:f>
              <c:strCache>
                <c:ptCount val="1"/>
                <c:pt idx="0">
                  <c:v>Manchester</c:v>
                </c:pt>
              </c:strCache>
            </c:strRef>
          </c:tx>
          <c:cat>
            <c:strRef>
              <c:f>'Charts Annual (Samples)'!$AK$86:$AV$86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'Charts Annual (Samples)'!$AK$91:$AV$91</c:f>
              <c:numCache>
                <c:formatCode>#,##0</c:formatCode>
                <c:ptCount val="12"/>
                <c:pt idx="0">
                  <c:v>7030</c:v>
                </c:pt>
                <c:pt idx="1">
                  <c:v>6810</c:v>
                </c:pt>
                <c:pt idx="2">
                  <c:v>7000</c:v>
                </c:pt>
                <c:pt idx="3">
                  <c:v>6708</c:v>
                </c:pt>
                <c:pt idx="4">
                  <c:v>7456</c:v>
                </c:pt>
                <c:pt idx="5">
                  <c:v>7721</c:v>
                </c:pt>
                <c:pt idx="6">
                  <c:v>7111</c:v>
                </c:pt>
                <c:pt idx="7">
                  <c:v>7142</c:v>
                </c:pt>
                <c:pt idx="8">
                  <c:v>5803</c:v>
                </c:pt>
                <c:pt idx="9">
                  <c:v>5393</c:v>
                </c:pt>
                <c:pt idx="10">
                  <c:v>5499</c:v>
                </c:pt>
                <c:pt idx="11">
                  <c:v>5188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3F-435C-9258-5F41DCFB42FA}"/>
            </c:ext>
          </c:extLst>
        </c:ser>
        <c:ser>
          <c:idx val="6"/>
          <c:order val="5"/>
          <c:tx>
            <c:strRef>
              <c:f>'Charts Annual (Samples)'!$AJ$92</c:f>
              <c:strCache>
                <c:ptCount val="1"/>
                <c:pt idx="0">
                  <c:v>Middlesex</c:v>
                </c:pt>
              </c:strCache>
            </c:strRef>
          </c:tx>
          <c:cat>
            <c:strRef>
              <c:f>'Charts Annual (Samples)'!$AK$86:$AV$86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'Charts Annual (Samples)'!$AK$92:$AV$92</c:f>
              <c:numCache>
                <c:formatCode>#,##0</c:formatCode>
                <c:ptCount val="12"/>
                <c:pt idx="0">
                  <c:v>1753</c:v>
                </c:pt>
                <c:pt idx="1">
                  <c:v>1531</c:v>
                </c:pt>
                <c:pt idx="2">
                  <c:v>1769</c:v>
                </c:pt>
                <c:pt idx="3">
                  <c:v>1423</c:v>
                </c:pt>
                <c:pt idx="4">
                  <c:v>1360</c:v>
                </c:pt>
                <c:pt idx="5">
                  <c:v>1369</c:v>
                </c:pt>
                <c:pt idx="6">
                  <c:v>1416</c:v>
                </c:pt>
                <c:pt idx="7">
                  <c:v>1447</c:v>
                </c:pt>
                <c:pt idx="8">
                  <c:v>1587</c:v>
                </c:pt>
                <c:pt idx="9">
                  <c:v>1684</c:v>
                </c:pt>
                <c:pt idx="10">
                  <c:v>1882</c:v>
                </c:pt>
                <c:pt idx="11">
                  <c:v>1587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3F-435C-9258-5F41DCFB42FA}"/>
            </c:ext>
          </c:extLst>
        </c:ser>
        <c:ser>
          <c:idx val="7"/>
          <c:order val="6"/>
          <c:tx>
            <c:strRef>
              <c:f>'Charts Annual (Samples)'!$AJ$93</c:f>
              <c:strCache>
                <c:ptCount val="1"/>
                <c:pt idx="0">
                  <c:v>Naugatuck Valley</c:v>
                </c:pt>
              </c:strCache>
            </c:strRef>
          </c:tx>
          <c:cat>
            <c:strRef>
              <c:f>'Charts Annual (Samples)'!$AK$86:$AV$86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'Charts Annual (Samples)'!$AK$93:$AV$93</c:f>
              <c:numCache>
                <c:formatCode>#,##0</c:formatCode>
                <c:ptCount val="12"/>
                <c:pt idx="0">
                  <c:v>5868</c:v>
                </c:pt>
                <c:pt idx="1">
                  <c:v>5953</c:v>
                </c:pt>
                <c:pt idx="2">
                  <c:v>5384</c:v>
                </c:pt>
                <c:pt idx="3">
                  <c:v>5077</c:v>
                </c:pt>
                <c:pt idx="4">
                  <c:v>4851</c:v>
                </c:pt>
                <c:pt idx="5">
                  <c:v>4814</c:v>
                </c:pt>
                <c:pt idx="6">
                  <c:v>4448</c:v>
                </c:pt>
                <c:pt idx="7">
                  <c:v>4177</c:v>
                </c:pt>
                <c:pt idx="8">
                  <c:v>3627</c:v>
                </c:pt>
                <c:pt idx="9">
                  <c:v>3269</c:v>
                </c:pt>
                <c:pt idx="10">
                  <c:v>3256</c:v>
                </c:pt>
                <c:pt idx="11">
                  <c:v>2746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13F-435C-9258-5F41DCFB42FA}"/>
            </c:ext>
          </c:extLst>
        </c:ser>
        <c:ser>
          <c:idx val="8"/>
          <c:order val="7"/>
          <c:tx>
            <c:strRef>
              <c:f>'Charts Annual (Samples)'!$AJ$94</c:f>
              <c:strCache>
                <c:ptCount val="1"/>
                <c:pt idx="0">
                  <c:v>Northwestern Connecticut</c:v>
                </c:pt>
              </c:strCache>
            </c:strRef>
          </c:tx>
          <c:cat>
            <c:strRef>
              <c:f>'Charts Annual (Samples)'!$AK$86:$AV$86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'Charts Annual (Samples)'!$AK$94:$AV$94</c:f>
              <c:numCache>
                <c:formatCode>#,##0</c:formatCode>
                <c:ptCount val="12"/>
                <c:pt idx="0">
                  <c:v>1728</c:v>
                </c:pt>
                <c:pt idx="1">
                  <c:v>1390</c:v>
                </c:pt>
                <c:pt idx="2">
                  <c:v>1716</c:v>
                </c:pt>
                <c:pt idx="3">
                  <c:v>1427</c:v>
                </c:pt>
                <c:pt idx="4">
                  <c:v>1547</c:v>
                </c:pt>
                <c:pt idx="5">
                  <c:v>1600</c:v>
                </c:pt>
                <c:pt idx="6">
                  <c:v>1898</c:v>
                </c:pt>
                <c:pt idx="7">
                  <c:v>1640</c:v>
                </c:pt>
                <c:pt idx="8">
                  <c:v>1402</c:v>
                </c:pt>
                <c:pt idx="9">
                  <c:v>1162</c:v>
                </c:pt>
                <c:pt idx="10">
                  <c:v>1094</c:v>
                </c:pt>
                <c:pt idx="11">
                  <c:v>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13F-435C-9258-5F41DCFB42FA}"/>
            </c:ext>
          </c:extLst>
        </c:ser>
        <c:ser>
          <c:idx val="9"/>
          <c:order val="8"/>
          <c:tx>
            <c:strRef>
              <c:f>'Charts Annual (Samples)'!$AJ$95</c:f>
              <c:strCache>
                <c:ptCount val="1"/>
                <c:pt idx="0">
                  <c:v>Norwalk</c:v>
                </c:pt>
              </c:strCache>
            </c:strRef>
          </c:tx>
          <c:cat>
            <c:strRef>
              <c:f>'Charts Annual (Samples)'!$AK$86:$AV$86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'Charts Annual (Samples)'!$AK$95:$AV$95</c:f>
              <c:numCache>
                <c:formatCode>#,##0</c:formatCode>
                <c:ptCount val="12"/>
                <c:pt idx="0">
                  <c:v>7922</c:v>
                </c:pt>
                <c:pt idx="1">
                  <c:v>7839</c:v>
                </c:pt>
                <c:pt idx="2">
                  <c:v>8250</c:v>
                </c:pt>
                <c:pt idx="3">
                  <c:v>7267</c:v>
                </c:pt>
                <c:pt idx="4">
                  <c:v>6999</c:v>
                </c:pt>
                <c:pt idx="5">
                  <c:v>6177</c:v>
                </c:pt>
                <c:pt idx="6">
                  <c:v>7337</c:v>
                </c:pt>
                <c:pt idx="7">
                  <c:v>7076</c:v>
                </c:pt>
                <c:pt idx="8">
                  <c:v>6495</c:v>
                </c:pt>
                <c:pt idx="9">
                  <c:v>5375</c:v>
                </c:pt>
                <c:pt idx="10">
                  <c:v>5396</c:v>
                </c:pt>
                <c:pt idx="11">
                  <c:v>5399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13F-435C-9258-5F41DCFB42FA}"/>
            </c:ext>
          </c:extLst>
        </c:ser>
        <c:ser>
          <c:idx val="10"/>
          <c:order val="9"/>
          <c:tx>
            <c:strRef>
              <c:f>'Charts Annual (Samples)'!$AJ$96</c:f>
              <c:strCache>
                <c:ptCount val="1"/>
                <c:pt idx="0">
                  <c:v>Quinebaug Valley</c:v>
                </c:pt>
              </c:strCache>
            </c:strRef>
          </c:tx>
          <c:cat>
            <c:strRef>
              <c:f>'Charts Annual (Samples)'!$AK$86:$AV$86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'Charts Annual (Samples)'!$AK$96:$AV$96</c:f>
              <c:numCache>
                <c:formatCode>#,##0</c:formatCode>
                <c:ptCount val="12"/>
                <c:pt idx="0">
                  <c:v>1252</c:v>
                </c:pt>
                <c:pt idx="1">
                  <c:v>1267</c:v>
                </c:pt>
                <c:pt idx="2">
                  <c:v>1228</c:v>
                </c:pt>
                <c:pt idx="3">
                  <c:v>1929</c:v>
                </c:pt>
                <c:pt idx="4">
                  <c:v>2115</c:v>
                </c:pt>
                <c:pt idx="5">
                  <c:v>2644</c:v>
                </c:pt>
                <c:pt idx="6">
                  <c:v>2423</c:v>
                </c:pt>
                <c:pt idx="7">
                  <c:v>2201</c:v>
                </c:pt>
                <c:pt idx="8">
                  <c:v>2104</c:v>
                </c:pt>
                <c:pt idx="9">
                  <c:v>2019</c:v>
                </c:pt>
                <c:pt idx="10">
                  <c:v>2028</c:v>
                </c:pt>
                <c:pt idx="11">
                  <c:v>1973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13F-435C-9258-5F41DCFB42FA}"/>
            </c:ext>
          </c:extLst>
        </c:ser>
        <c:ser>
          <c:idx val="11"/>
          <c:order val="10"/>
          <c:tx>
            <c:strRef>
              <c:f>'Charts Annual (Samples)'!$AJ$97</c:f>
              <c:strCache>
                <c:ptCount val="1"/>
                <c:pt idx="0">
                  <c:v>Three Rivers</c:v>
                </c:pt>
              </c:strCache>
            </c:strRef>
          </c:tx>
          <c:cat>
            <c:strRef>
              <c:f>'Charts Annual (Samples)'!$AK$86:$AV$86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'Charts Annual (Samples)'!$AK$97:$AV$97</c:f>
              <c:numCache>
                <c:formatCode>#,##0</c:formatCode>
                <c:ptCount val="12"/>
                <c:pt idx="0">
                  <c:v>2497</c:v>
                </c:pt>
                <c:pt idx="1">
                  <c:v>2077</c:v>
                </c:pt>
                <c:pt idx="2">
                  <c:v>1847</c:v>
                </c:pt>
                <c:pt idx="3">
                  <c:v>2001</c:v>
                </c:pt>
                <c:pt idx="4">
                  <c:v>1643</c:v>
                </c:pt>
                <c:pt idx="5">
                  <c:v>1483</c:v>
                </c:pt>
                <c:pt idx="6">
                  <c:v>2521</c:v>
                </c:pt>
                <c:pt idx="7">
                  <c:v>1223</c:v>
                </c:pt>
                <c:pt idx="8">
                  <c:v>1632</c:v>
                </c:pt>
                <c:pt idx="9">
                  <c:v>1924</c:v>
                </c:pt>
                <c:pt idx="10">
                  <c:v>1575</c:v>
                </c:pt>
                <c:pt idx="11">
                  <c:v>1445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13F-435C-9258-5F41DCFB42FA}"/>
            </c:ext>
          </c:extLst>
        </c:ser>
        <c:ser>
          <c:idx val="12"/>
          <c:order val="11"/>
          <c:tx>
            <c:strRef>
              <c:f>'Charts Annual (Samples)'!$AJ$98</c:f>
              <c:strCache>
                <c:ptCount val="1"/>
                <c:pt idx="0">
                  <c:v>Tunxis</c:v>
                </c:pt>
              </c:strCache>
            </c:strRef>
          </c:tx>
          <c:cat>
            <c:strRef>
              <c:f>'Charts Annual (Samples)'!$AK$86:$AV$86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'Charts Annual (Samples)'!$AK$98:$AV$98</c:f>
              <c:numCache>
                <c:formatCode>#,##0</c:formatCode>
                <c:ptCount val="12"/>
                <c:pt idx="0">
                  <c:v>3493</c:v>
                </c:pt>
                <c:pt idx="1">
                  <c:v>3594</c:v>
                </c:pt>
                <c:pt idx="2">
                  <c:v>3081</c:v>
                </c:pt>
                <c:pt idx="3">
                  <c:v>3535</c:v>
                </c:pt>
                <c:pt idx="4">
                  <c:v>4678</c:v>
                </c:pt>
                <c:pt idx="5">
                  <c:v>5289</c:v>
                </c:pt>
                <c:pt idx="6">
                  <c:v>5925</c:v>
                </c:pt>
                <c:pt idx="7">
                  <c:v>5179</c:v>
                </c:pt>
                <c:pt idx="8">
                  <c:v>4691</c:v>
                </c:pt>
                <c:pt idx="9">
                  <c:v>4995</c:v>
                </c:pt>
                <c:pt idx="10">
                  <c:v>4817</c:v>
                </c:pt>
                <c:pt idx="11">
                  <c:v>5002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13F-435C-9258-5F41DCFB4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70856"/>
        <c:axId val="204627168"/>
      </c:lineChart>
      <c:catAx>
        <c:axId val="205970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627168"/>
        <c:crosses val="autoZero"/>
        <c:auto val="1"/>
        <c:lblAlgn val="ctr"/>
        <c:lblOffset val="100"/>
        <c:noMultiLvlLbl val="0"/>
      </c:catAx>
      <c:valAx>
        <c:axId val="2046271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597085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2013 ConnSCU </a:t>
            </a:r>
          </a:p>
          <a:p>
            <a:pPr>
              <a:defRPr/>
            </a:pPr>
            <a:r>
              <a:rPr lang="en-US"/>
              <a:t>Annual Non-Credit Registrations:</a:t>
            </a:r>
          </a:p>
          <a:p>
            <a:pPr>
              <a:defRPr/>
            </a:pPr>
            <a:r>
              <a:rPr lang="en-US"/>
              <a:t>Workforce Development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3208419535793323"/>
                  <c:y val="0.1096313130102302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83-48D9-95D8-D8BDC4862076}"/>
                </c:ext>
              </c:extLst>
            </c:dLbl>
            <c:dLbl>
              <c:idx val="1"/>
              <c:layout>
                <c:manualLayout>
                  <c:x val="-0.20637826154083683"/>
                  <c:y val="-8.830409464572264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83-48D9-95D8-D8BDC4862076}"/>
                </c:ext>
              </c:extLst>
            </c:dLbl>
            <c:dLbl>
              <c:idx val="2"/>
              <c:layout>
                <c:manualLayout>
                  <c:x val="-0.17383315320879009"/>
                  <c:y val="-0.2175614963512784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83-48D9-95D8-D8BDC4862076}"/>
                </c:ext>
              </c:extLst>
            </c:dLbl>
            <c:dLbl>
              <c:idx val="3"/>
              <c:layout>
                <c:manualLayout>
                  <c:x val="0.15523565436673359"/>
                  <c:y val="-0.196781474257932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83-48D9-95D8-D8BDC4862076}"/>
                </c:ext>
              </c:extLst>
            </c:dLbl>
            <c:dLbl>
              <c:idx val="4"/>
              <c:layout>
                <c:manualLayout>
                  <c:x val="0.13571488858010403"/>
                  <c:y val="-7.17119550398041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83-48D9-95D8-D8BDC4862076}"/>
                </c:ext>
              </c:extLst>
            </c:dLbl>
            <c:dLbl>
              <c:idx val="5"/>
              <c:layout>
                <c:manualLayout>
                  <c:x val="0.13538922340589779"/>
                  <c:y val="9.794418071123922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83-48D9-95D8-D8BDC486207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'Charts Annual (Samples)'!$AK$18:$AK$23</c:f>
              <c:strCache>
                <c:ptCount val="6"/>
                <c:pt idx="0">
                  <c:v>CCC</c:v>
                </c:pt>
                <c:pt idx="1">
                  <c:v>COSC</c:v>
                </c:pt>
                <c:pt idx="2">
                  <c:v>CCSU</c:v>
                </c:pt>
                <c:pt idx="3">
                  <c:v>ECSU</c:v>
                </c:pt>
                <c:pt idx="4">
                  <c:v>SCSU</c:v>
                </c:pt>
                <c:pt idx="5">
                  <c:v>WCSU</c:v>
                </c:pt>
              </c:strCache>
            </c:strRef>
          </c:cat>
          <c:val>
            <c:numRef>
              <c:f>'Charts Annual (Samples)'!$AL$18:$AL$23</c:f>
              <c:numCache>
                <c:formatCode>#,##0</c:formatCode>
                <c:ptCount val="6"/>
                <c:pt idx="0">
                  <c:v>98096</c:v>
                </c:pt>
                <c:pt idx="1">
                  <c:v>98096</c:v>
                </c:pt>
                <c:pt idx="2">
                  <c:v>98096</c:v>
                </c:pt>
                <c:pt idx="3">
                  <c:v>98096</c:v>
                </c:pt>
                <c:pt idx="4">
                  <c:v>98096</c:v>
                </c:pt>
                <c:pt idx="5">
                  <c:v>98096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83-48D9-95D8-D8BDC4862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2013 ConnSCU </a:t>
            </a:r>
          </a:p>
          <a:p>
            <a:pPr>
              <a:defRPr/>
            </a:pPr>
            <a:r>
              <a:rPr lang="en-US"/>
              <a:t>Annual Non-Credit Registrations:</a:t>
            </a:r>
          </a:p>
          <a:p>
            <a:pPr>
              <a:defRPr/>
            </a:pPr>
            <a:r>
              <a:rPr lang="en-US"/>
              <a:t>Personal Development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5457887231554052"/>
                  <c:y val="7.391391288013610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BB-4A19-853D-5D150352051B}"/>
                </c:ext>
              </c:extLst>
            </c:dLbl>
            <c:dLbl>
              <c:idx val="1"/>
              <c:layout>
                <c:manualLayout>
                  <c:x val="-0.2122599379595087"/>
                  <c:y val="-7.045395687187097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BB-4A19-853D-5D150352051B}"/>
                </c:ext>
              </c:extLst>
            </c:dLbl>
            <c:dLbl>
              <c:idx val="2"/>
              <c:layout>
                <c:manualLayout>
                  <c:x val="-0.17489000098728066"/>
                  <c:y val="-0.2175991704325379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BB-4A19-853D-5D150352051B}"/>
                </c:ext>
              </c:extLst>
            </c:dLbl>
            <c:dLbl>
              <c:idx val="4"/>
              <c:layout>
                <c:manualLayout>
                  <c:x val="0.14049286099189606"/>
                  <c:y val="-7.619543416480652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BB-4A19-853D-5D150352051B}"/>
                </c:ext>
              </c:extLst>
            </c:dLbl>
            <c:dLbl>
              <c:idx val="5"/>
              <c:layout>
                <c:manualLayout>
                  <c:x val="0.14529051904999296"/>
                  <c:y val="9.347729925840020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BB-4A19-853D-5D15035205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'Charts Annual (Samples)'!$AK$18:$AK$23</c:f>
              <c:strCache>
                <c:ptCount val="6"/>
                <c:pt idx="0">
                  <c:v>CCC</c:v>
                </c:pt>
                <c:pt idx="1">
                  <c:v>COSC</c:v>
                </c:pt>
                <c:pt idx="2">
                  <c:v>CCSU</c:v>
                </c:pt>
                <c:pt idx="3">
                  <c:v>ECSU</c:v>
                </c:pt>
                <c:pt idx="4">
                  <c:v>SCSU</c:v>
                </c:pt>
                <c:pt idx="5">
                  <c:v>WCSU</c:v>
                </c:pt>
              </c:strCache>
            </c:strRef>
          </c:cat>
          <c:val>
            <c:numRef>
              <c:f>'Charts Annual (Samples)'!$AL$18:$AL$23</c:f>
              <c:numCache>
                <c:formatCode>#,##0</c:formatCode>
                <c:ptCount val="6"/>
                <c:pt idx="0">
                  <c:v>98096</c:v>
                </c:pt>
                <c:pt idx="1">
                  <c:v>98096</c:v>
                </c:pt>
                <c:pt idx="2">
                  <c:v>98096</c:v>
                </c:pt>
                <c:pt idx="3">
                  <c:v>98096</c:v>
                </c:pt>
                <c:pt idx="4">
                  <c:v>98096</c:v>
                </c:pt>
                <c:pt idx="5">
                  <c:v>98096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BB-4A19-853D-5D1503520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2013 ConnSCU </a:t>
            </a:r>
          </a:p>
          <a:p>
            <a:pPr>
              <a:defRPr/>
            </a:pPr>
            <a:r>
              <a:rPr lang="en-US"/>
              <a:t>Annual Non-Credit Registrations:</a:t>
            </a:r>
          </a:p>
          <a:p>
            <a:pPr>
              <a:defRPr/>
            </a:pPr>
            <a:r>
              <a:rPr lang="en-US"/>
              <a:t>Combined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3455942267571583"/>
                  <c:y val="8.953507695960119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3C-4C4D-A7FB-0781D369F6D1}"/>
                </c:ext>
              </c:extLst>
            </c:dLbl>
            <c:dLbl>
              <c:idx val="1"/>
              <c:layout>
                <c:manualLayout>
                  <c:x val="-0.18823235852914841"/>
                  <c:y val="-8.15618776296179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3C-4C4D-A7FB-0781D369F6D1}"/>
                </c:ext>
              </c:extLst>
            </c:dLbl>
            <c:dLbl>
              <c:idx val="2"/>
              <c:layout>
                <c:manualLayout>
                  <c:x val="-0.17279928766300656"/>
                  <c:y val="-0.2086656379007900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3C-4C4D-A7FB-0781D369F6D1}"/>
                </c:ext>
              </c:extLst>
            </c:dLbl>
            <c:dLbl>
              <c:idx val="3"/>
              <c:layout>
                <c:manualLayout>
                  <c:x val="0.16568772098753926"/>
                  <c:y val="-0.2047244094488188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3C-4C4D-A7FB-0781D369F6D1}"/>
                </c:ext>
              </c:extLst>
            </c:dLbl>
            <c:dLbl>
              <c:idx val="4"/>
              <c:layout>
                <c:manualLayout>
                  <c:x val="0.1407915430689507"/>
                  <c:y val="-8.640973898363206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3C-4C4D-A7FB-0781D369F6D1}"/>
                </c:ext>
              </c:extLst>
            </c:dLbl>
            <c:dLbl>
              <c:idx val="5"/>
              <c:layout>
                <c:manualLayout>
                  <c:x val="0.14060248386111501"/>
                  <c:y val="9.681056199633336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3C-4C4D-A7FB-0781D369F6D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'Charts Annual (Samples)'!$AK$26:$AK$31</c:f>
              <c:strCache>
                <c:ptCount val="6"/>
                <c:pt idx="0">
                  <c:v>CCC</c:v>
                </c:pt>
                <c:pt idx="1">
                  <c:v>COSC</c:v>
                </c:pt>
                <c:pt idx="2">
                  <c:v>CCSU</c:v>
                </c:pt>
                <c:pt idx="3">
                  <c:v>ECSU</c:v>
                </c:pt>
                <c:pt idx="4">
                  <c:v>SCSU</c:v>
                </c:pt>
                <c:pt idx="5">
                  <c:v>WCSU</c:v>
                </c:pt>
              </c:strCache>
            </c:strRef>
          </c:cat>
          <c:val>
            <c:numRef>
              <c:f>'Charts Annual (Samples)'!$AL$26:$AL$31</c:f>
              <c:numCache>
                <c:formatCode>#,##0</c:formatCode>
                <c:ptCount val="6"/>
                <c:pt idx="0">
                  <c:v>98096</c:v>
                </c:pt>
                <c:pt idx="1">
                  <c:v>98096</c:v>
                </c:pt>
                <c:pt idx="2">
                  <c:v>98096</c:v>
                </c:pt>
                <c:pt idx="3">
                  <c:v>98096</c:v>
                </c:pt>
                <c:pt idx="4">
                  <c:v>98096</c:v>
                </c:pt>
                <c:pt idx="5">
                  <c:v>98096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3C-4C4D-A7FB-0781D369F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Non-Credit</a:t>
            </a:r>
            <a:r>
              <a:rPr lang="en-US" baseline="0"/>
              <a:t> Registrations: Workforce Development</a:t>
            </a:r>
            <a:endParaRPr lang="en-US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2"/>
          <c:order val="0"/>
          <c:tx>
            <c:strRef>
              <c:f>'Charts Annual (Samples)'!$AJ$107</c:f>
              <c:strCache>
                <c:ptCount val="1"/>
                <c:pt idx="0">
                  <c:v>Asnuntuck</c:v>
                </c:pt>
              </c:strCache>
            </c:strRef>
          </c:tx>
          <c:cat>
            <c:strRef>
              <c:f>'Charts Annual (Samples)'!$AK$106:$AU$106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(Samples)'!$AK$107:$AU$107</c:f>
              <c:numCache>
                <c:formatCode>#,##0</c:formatCode>
                <c:ptCount val="11"/>
                <c:pt idx="0">
                  <c:v>830</c:v>
                </c:pt>
                <c:pt idx="1">
                  <c:v>583</c:v>
                </c:pt>
                <c:pt idx="2">
                  <c:v>434</c:v>
                </c:pt>
                <c:pt idx="3">
                  <c:v>747</c:v>
                </c:pt>
                <c:pt idx="4">
                  <c:v>545</c:v>
                </c:pt>
                <c:pt idx="5">
                  <c:v>951</c:v>
                </c:pt>
                <c:pt idx="6">
                  <c:v>830</c:v>
                </c:pt>
                <c:pt idx="7">
                  <c:v>1455</c:v>
                </c:pt>
                <c:pt idx="8">
                  <c:v>1306</c:v>
                </c:pt>
                <c:pt idx="9">
                  <c:v>1611</c:v>
                </c:pt>
                <c:pt idx="10">
                  <c:v>1058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F-4630-AD05-D3D6CCBDEC0D}"/>
            </c:ext>
          </c:extLst>
        </c:ser>
        <c:ser>
          <c:idx val="3"/>
          <c:order val="1"/>
          <c:tx>
            <c:strRef>
              <c:f>'Charts Annual (Samples)'!$AJ$108</c:f>
              <c:strCache>
                <c:ptCount val="1"/>
                <c:pt idx="0">
                  <c:v>Capital</c:v>
                </c:pt>
              </c:strCache>
            </c:strRef>
          </c:tx>
          <c:cat>
            <c:strRef>
              <c:f>'Charts Annual (Samples)'!$AK$106:$AU$106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(Samples)'!$AK$108:$AU$108</c:f>
              <c:numCache>
                <c:formatCode>#,##0</c:formatCode>
                <c:ptCount val="11"/>
                <c:pt idx="0">
                  <c:v>3645</c:v>
                </c:pt>
                <c:pt idx="1">
                  <c:v>4280</c:v>
                </c:pt>
                <c:pt idx="2">
                  <c:v>5085</c:v>
                </c:pt>
                <c:pt idx="3">
                  <c:v>4337</c:v>
                </c:pt>
                <c:pt idx="4">
                  <c:v>5192</c:v>
                </c:pt>
                <c:pt idx="5">
                  <c:v>5017</c:v>
                </c:pt>
                <c:pt idx="6">
                  <c:v>4591</c:v>
                </c:pt>
                <c:pt idx="7">
                  <c:v>3597</c:v>
                </c:pt>
                <c:pt idx="8">
                  <c:v>2925</c:v>
                </c:pt>
                <c:pt idx="9">
                  <c:v>2755</c:v>
                </c:pt>
                <c:pt idx="10">
                  <c:v>3519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F-4630-AD05-D3D6CCBDEC0D}"/>
            </c:ext>
          </c:extLst>
        </c:ser>
        <c:ser>
          <c:idx val="4"/>
          <c:order val="2"/>
          <c:tx>
            <c:strRef>
              <c:f>'Charts Annual (Samples)'!$AJ$109</c:f>
              <c:strCache>
                <c:ptCount val="1"/>
                <c:pt idx="0">
                  <c:v>Gateway</c:v>
                </c:pt>
              </c:strCache>
            </c:strRef>
          </c:tx>
          <c:cat>
            <c:strRef>
              <c:f>'Charts Annual (Samples)'!$AK$106:$AU$106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(Samples)'!$AK$109:$AU$109</c:f>
              <c:numCache>
                <c:formatCode>#,##0</c:formatCode>
                <c:ptCount val="11"/>
                <c:pt idx="0">
                  <c:v>2233</c:v>
                </c:pt>
                <c:pt idx="1">
                  <c:v>2286</c:v>
                </c:pt>
                <c:pt idx="2">
                  <c:v>2043</c:v>
                </c:pt>
                <c:pt idx="3">
                  <c:v>3092</c:v>
                </c:pt>
                <c:pt idx="4">
                  <c:v>2498</c:v>
                </c:pt>
                <c:pt idx="5">
                  <c:v>1894</c:v>
                </c:pt>
                <c:pt idx="6">
                  <c:v>2012</c:v>
                </c:pt>
                <c:pt idx="7">
                  <c:v>2240</c:v>
                </c:pt>
                <c:pt idx="8">
                  <c:v>1720</c:v>
                </c:pt>
                <c:pt idx="9">
                  <c:v>1092</c:v>
                </c:pt>
                <c:pt idx="10">
                  <c:v>1480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F-4630-AD05-D3D6CCBDEC0D}"/>
            </c:ext>
          </c:extLst>
        </c:ser>
        <c:ser>
          <c:idx val="5"/>
          <c:order val="3"/>
          <c:tx>
            <c:strRef>
              <c:f>'Charts Annual (Samples)'!$AJ$110</c:f>
              <c:strCache>
                <c:ptCount val="1"/>
                <c:pt idx="0">
                  <c:v>Housatonic</c:v>
                </c:pt>
              </c:strCache>
            </c:strRef>
          </c:tx>
          <c:cat>
            <c:strRef>
              <c:f>'Charts Annual (Samples)'!$AK$106:$AU$106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(Samples)'!$AK$110:$AU$110</c:f>
              <c:numCache>
                <c:formatCode>#,##0</c:formatCode>
                <c:ptCount val="11"/>
                <c:pt idx="0">
                  <c:v>691</c:v>
                </c:pt>
                <c:pt idx="1">
                  <c:v>449</c:v>
                </c:pt>
                <c:pt idx="2">
                  <c:v>176</c:v>
                </c:pt>
                <c:pt idx="3">
                  <c:v>388</c:v>
                </c:pt>
                <c:pt idx="4">
                  <c:v>340</c:v>
                </c:pt>
                <c:pt idx="5">
                  <c:v>217</c:v>
                </c:pt>
                <c:pt idx="6">
                  <c:v>133</c:v>
                </c:pt>
                <c:pt idx="7">
                  <c:v>86</c:v>
                </c:pt>
                <c:pt idx="8">
                  <c:v>46</c:v>
                </c:pt>
                <c:pt idx="9">
                  <c:v>189</c:v>
                </c:pt>
                <c:pt idx="10">
                  <c:v>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FF-4630-AD05-D3D6CCBDEC0D}"/>
            </c:ext>
          </c:extLst>
        </c:ser>
        <c:ser>
          <c:idx val="6"/>
          <c:order val="4"/>
          <c:tx>
            <c:strRef>
              <c:f>'Charts Annual (Samples)'!$AJ$111</c:f>
              <c:strCache>
                <c:ptCount val="1"/>
                <c:pt idx="0">
                  <c:v>Manchester</c:v>
                </c:pt>
              </c:strCache>
            </c:strRef>
          </c:tx>
          <c:cat>
            <c:strRef>
              <c:f>'Charts Annual (Samples)'!$AK$106:$AU$106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(Samples)'!$AK$111:$AU$111</c:f>
              <c:numCache>
                <c:formatCode>#,##0</c:formatCode>
                <c:ptCount val="11"/>
                <c:pt idx="0">
                  <c:v>3927</c:v>
                </c:pt>
                <c:pt idx="1">
                  <c:v>3776</c:v>
                </c:pt>
                <c:pt idx="2">
                  <c:v>3966</c:v>
                </c:pt>
                <c:pt idx="3">
                  <c:v>4605</c:v>
                </c:pt>
                <c:pt idx="4">
                  <c:v>4734</c:v>
                </c:pt>
                <c:pt idx="5">
                  <c:v>4981</c:v>
                </c:pt>
                <c:pt idx="6">
                  <c:v>4403</c:v>
                </c:pt>
                <c:pt idx="7">
                  <c:v>3483</c:v>
                </c:pt>
                <c:pt idx="8">
                  <c:v>4088</c:v>
                </c:pt>
                <c:pt idx="9">
                  <c:v>3783</c:v>
                </c:pt>
                <c:pt idx="10">
                  <c:v>3346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FF-4630-AD05-D3D6CCBDEC0D}"/>
            </c:ext>
          </c:extLst>
        </c:ser>
        <c:ser>
          <c:idx val="7"/>
          <c:order val="5"/>
          <c:tx>
            <c:strRef>
              <c:f>'Charts Annual (Samples)'!$AJ$112</c:f>
              <c:strCache>
                <c:ptCount val="1"/>
                <c:pt idx="0">
                  <c:v>Middlesex</c:v>
                </c:pt>
              </c:strCache>
            </c:strRef>
          </c:tx>
          <c:cat>
            <c:strRef>
              <c:f>'Charts Annual (Samples)'!$AK$106:$AU$106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(Samples)'!$AK$112:$AU$112</c:f>
              <c:numCache>
                <c:formatCode>#,##0</c:formatCode>
                <c:ptCount val="11"/>
                <c:pt idx="0">
                  <c:v>1822</c:v>
                </c:pt>
                <c:pt idx="1">
                  <c:v>2122</c:v>
                </c:pt>
                <c:pt idx="2">
                  <c:v>1850</c:v>
                </c:pt>
                <c:pt idx="3">
                  <c:v>1709</c:v>
                </c:pt>
                <c:pt idx="4">
                  <c:v>1690</c:v>
                </c:pt>
                <c:pt idx="5">
                  <c:v>1736</c:v>
                </c:pt>
                <c:pt idx="6">
                  <c:v>1606</c:v>
                </c:pt>
                <c:pt idx="7">
                  <c:v>1817</c:v>
                </c:pt>
                <c:pt idx="8">
                  <c:v>1740</c:v>
                </c:pt>
                <c:pt idx="9">
                  <c:v>2074</c:v>
                </c:pt>
                <c:pt idx="10">
                  <c:v>1841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FF-4630-AD05-D3D6CCBDEC0D}"/>
            </c:ext>
          </c:extLst>
        </c:ser>
        <c:ser>
          <c:idx val="8"/>
          <c:order val="6"/>
          <c:tx>
            <c:strRef>
              <c:f>'Charts Annual (Samples)'!$AJ$113</c:f>
              <c:strCache>
                <c:ptCount val="1"/>
                <c:pt idx="0">
                  <c:v>Naugatuck Valley</c:v>
                </c:pt>
              </c:strCache>
            </c:strRef>
          </c:tx>
          <c:cat>
            <c:strRef>
              <c:f>'Charts Annual (Samples)'!$AK$106:$AU$106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(Samples)'!$AK$113:$AU$113</c:f>
              <c:numCache>
                <c:formatCode>#,##0</c:formatCode>
                <c:ptCount val="11"/>
                <c:pt idx="0">
                  <c:v>5286</c:v>
                </c:pt>
                <c:pt idx="1">
                  <c:v>4930</c:v>
                </c:pt>
                <c:pt idx="2">
                  <c:v>3969</c:v>
                </c:pt>
                <c:pt idx="3">
                  <c:v>4282</c:v>
                </c:pt>
                <c:pt idx="4">
                  <c:v>3675</c:v>
                </c:pt>
                <c:pt idx="5">
                  <c:v>3718</c:v>
                </c:pt>
                <c:pt idx="6">
                  <c:v>3515</c:v>
                </c:pt>
                <c:pt idx="7">
                  <c:v>3052</c:v>
                </c:pt>
                <c:pt idx="8">
                  <c:v>2158</c:v>
                </c:pt>
                <c:pt idx="9">
                  <c:v>2350</c:v>
                </c:pt>
                <c:pt idx="10">
                  <c:v>2237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FF-4630-AD05-D3D6CCBDEC0D}"/>
            </c:ext>
          </c:extLst>
        </c:ser>
        <c:ser>
          <c:idx val="9"/>
          <c:order val="7"/>
          <c:tx>
            <c:strRef>
              <c:f>'Charts Annual (Samples)'!$AJ$114</c:f>
              <c:strCache>
                <c:ptCount val="1"/>
                <c:pt idx="0">
                  <c:v>Northwestern Connecticut</c:v>
                </c:pt>
              </c:strCache>
            </c:strRef>
          </c:tx>
          <c:cat>
            <c:strRef>
              <c:f>'Charts Annual (Samples)'!$AK$106:$AU$106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(Samples)'!$AK$114:$AU$114</c:f>
              <c:numCache>
                <c:formatCode>#,##0</c:formatCode>
                <c:ptCount val="11"/>
                <c:pt idx="0">
                  <c:v>972</c:v>
                </c:pt>
                <c:pt idx="1">
                  <c:v>1127</c:v>
                </c:pt>
                <c:pt idx="2">
                  <c:v>1120</c:v>
                </c:pt>
                <c:pt idx="3">
                  <c:v>762</c:v>
                </c:pt>
                <c:pt idx="4">
                  <c:v>945</c:v>
                </c:pt>
                <c:pt idx="5">
                  <c:v>1021</c:v>
                </c:pt>
                <c:pt idx="6">
                  <c:v>821</c:v>
                </c:pt>
                <c:pt idx="7">
                  <c:v>937</c:v>
                </c:pt>
                <c:pt idx="8">
                  <c:v>855</c:v>
                </c:pt>
                <c:pt idx="9">
                  <c:v>977</c:v>
                </c:pt>
                <c:pt idx="10">
                  <c:v>1170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FF-4630-AD05-D3D6CCBDEC0D}"/>
            </c:ext>
          </c:extLst>
        </c:ser>
        <c:ser>
          <c:idx val="10"/>
          <c:order val="8"/>
          <c:tx>
            <c:strRef>
              <c:f>'Charts Annual (Samples)'!$AJ$115</c:f>
              <c:strCache>
                <c:ptCount val="1"/>
                <c:pt idx="0">
                  <c:v>Norwalk</c:v>
                </c:pt>
              </c:strCache>
            </c:strRef>
          </c:tx>
          <c:cat>
            <c:strRef>
              <c:f>'Charts Annual (Samples)'!$AK$106:$AU$106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(Samples)'!$AK$115:$AU$115</c:f>
              <c:numCache>
                <c:formatCode>#,##0</c:formatCode>
                <c:ptCount val="11"/>
                <c:pt idx="0">
                  <c:v>6014</c:v>
                </c:pt>
                <c:pt idx="1">
                  <c:v>6000</c:v>
                </c:pt>
                <c:pt idx="2">
                  <c:v>2796</c:v>
                </c:pt>
                <c:pt idx="3">
                  <c:v>2509</c:v>
                </c:pt>
                <c:pt idx="4">
                  <c:v>2045</c:v>
                </c:pt>
                <c:pt idx="5">
                  <c:v>2059</c:v>
                </c:pt>
                <c:pt idx="6">
                  <c:v>3869</c:v>
                </c:pt>
                <c:pt idx="7">
                  <c:v>4751</c:v>
                </c:pt>
                <c:pt idx="8">
                  <c:v>3962</c:v>
                </c:pt>
                <c:pt idx="9">
                  <c:v>5267</c:v>
                </c:pt>
                <c:pt idx="10">
                  <c:v>5111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7FF-4630-AD05-D3D6CCBDEC0D}"/>
            </c:ext>
          </c:extLst>
        </c:ser>
        <c:ser>
          <c:idx val="11"/>
          <c:order val="9"/>
          <c:tx>
            <c:strRef>
              <c:f>'Charts Annual (Samples)'!$AJ$116</c:f>
              <c:strCache>
                <c:ptCount val="1"/>
                <c:pt idx="0">
                  <c:v>Quinebaug Valley</c:v>
                </c:pt>
              </c:strCache>
            </c:strRef>
          </c:tx>
          <c:cat>
            <c:strRef>
              <c:f>'Charts Annual (Samples)'!$AK$106:$AU$106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(Samples)'!$AK$116:$AU$116</c:f>
              <c:numCache>
                <c:formatCode>#,##0</c:formatCode>
                <c:ptCount val="11"/>
                <c:pt idx="0">
                  <c:v>445</c:v>
                </c:pt>
                <c:pt idx="1">
                  <c:v>115</c:v>
                </c:pt>
                <c:pt idx="2">
                  <c:v>647</c:v>
                </c:pt>
                <c:pt idx="3">
                  <c:v>1365</c:v>
                </c:pt>
                <c:pt idx="4">
                  <c:v>2075</c:v>
                </c:pt>
                <c:pt idx="5">
                  <c:v>1811</c:v>
                </c:pt>
                <c:pt idx="6">
                  <c:v>1778</c:v>
                </c:pt>
                <c:pt idx="7">
                  <c:v>1891</c:v>
                </c:pt>
                <c:pt idx="8">
                  <c:v>1728</c:v>
                </c:pt>
                <c:pt idx="9">
                  <c:v>1306</c:v>
                </c:pt>
                <c:pt idx="10">
                  <c:v>1470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7FF-4630-AD05-D3D6CCBDEC0D}"/>
            </c:ext>
          </c:extLst>
        </c:ser>
        <c:ser>
          <c:idx val="12"/>
          <c:order val="10"/>
          <c:tx>
            <c:strRef>
              <c:f>'Charts Annual (Samples)'!$AJ$117</c:f>
              <c:strCache>
                <c:ptCount val="1"/>
                <c:pt idx="0">
                  <c:v>Three Rivers</c:v>
                </c:pt>
              </c:strCache>
            </c:strRef>
          </c:tx>
          <c:cat>
            <c:strRef>
              <c:f>'Charts Annual (Samples)'!$AK$106:$AU$106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(Samples)'!$AK$117:$AU$117</c:f>
              <c:numCache>
                <c:formatCode>#,##0</c:formatCode>
                <c:ptCount val="11"/>
                <c:pt idx="0">
                  <c:v>871</c:v>
                </c:pt>
                <c:pt idx="1">
                  <c:v>1799</c:v>
                </c:pt>
                <c:pt idx="2">
                  <c:v>1318</c:v>
                </c:pt>
                <c:pt idx="3">
                  <c:v>1150</c:v>
                </c:pt>
                <c:pt idx="4">
                  <c:v>1104</c:v>
                </c:pt>
                <c:pt idx="5">
                  <c:v>2355</c:v>
                </c:pt>
                <c:pt idx="6">
                  <c:v>1061</c:v>
                </c:pt>
                <c:pt idx="7">
                  <c:v>1791</c:v>
                </c:pt>
                <c:pt idx="8">
                  <c:v>2291</c:v>
                </c:pt>
                <c:pt idx="9">
                  <c:v>1545</c:v>
                </c:pt>
                <c:pt idx="10">
                  <c:v>1719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7FF-4630-AD05-D3D6CCBDEC0D}"/>
            </c:ext>
          </c:extLst>
        </c:ser>
        <c:ser>
          <c:idx val="13"/>
          <c:order val="11"/>
          <c:tx>
            <c:strRef>
              <c:f>'Charts Annual (Samples)'!$AJ$118</c:f>
              <c:strCache>
                <c:ptCount val="1"/>
                <c:pt idx="0">
                  <c:v>Tunxis</c:v>
                </c:pt>
              </c:strCache>
            </c:strRef>
          </c:tx>
          <c:cat>
            <c:strRef>
              <c:f>'Charts Annual (Samples)'!$AK$106:$AU$106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(Samples)'!$AK$118:$AU$118</c:f>
              <c:numCache>
                <c:formatCode>#,##0</c:formatCode>
                <c:ptCount val="11"/>
                <c:pt idx="0">
                  <c:v>2449</c:v>
                </c:pt>
                <c:pt idx="1">
                  <c:v>2027</c:v>
                </c:pt>
                <c:pt idx="2">
                  <c:v>2005</c:v>
                </c:pt>
                <c:pt idx="3">
                  <c:v>3481</c:v>
                </c:pt>
                <c:pt idx="4">
                  <c:v>9885</c:v>
                </c:pt>
                <c:pt idx="5">
                  <c:v>4578</c:v>
                </c:pt>
                <c:pt idx="6">
                  <c:v>3697</c:v>
                </c:pt>
                <c:pt idx="7">
                  <c:v>3301</c:v>
                </c:pt>
                <c:pt idx="8">
                  <c:v>4390</c:v>
                </c:pt>
                <c:pt idx="9">
                  <c:v>3570</c:v>
                </c:pt>
                <c:pt idx="10">
                  <c:v>4354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7FF-4630-AD05-D3D6CCBDE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949720"/>
        <c:axId val="6028056"/>
      </c:lineChart>
      <c:catAx>
        <c:axId val="306949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028056"/>
        <c:crosses val="autoZero"/>
        <c:auto val="1"/>
        <c:lblAlgn val="ctr"/>
        <c:lblOffset val="100"/>
        <c:noMultiLvlLbl val="0"/>
      </c:catAx>
      <c:valAx>
        <c:axId val="60280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694972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Non-Credit</a:t>
            </a:r>
            <a:r>
              <a:rPr lang="en-US" baseline="0"/>
              <a:t> Registrations: Personal Development</a:t>
            </a:r>
            <a:endParaRPr lang="en-US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3"/>
          <c:order val="0"/>
          <c:tx>
            <c:strRef>
              <c:f>'Charts Annual (Samples)'!$AJ$126</c:f>
              <c:strCache>
                <c:ptCount val="1"/>
                <c:pt idx="0">
                  <c:v>Asnuntuck</c:v>
                </c:pt>
              </c:strCache>
            </c:strRef>
          </c:tx>
          <c:cat>
            <c:strRef>
              <c:f>'Charts Annual (Samples)'!$AK$125:$AU$125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(Samples)'!$AK$126:$AU$126</c:f>
              <c:numCache>
                <c:formatCode>#,##0</c:formatCode>
                <c:ptCount val="11"/>
                <c:pt idx="0">
                  <c:v>579</c:v>
                </c:pt>
                <c:pt idx="1">
                  <c:v>711</c:v>
                </c:pt>
                <c:pt idx="2">
                  <c:v>816</c:v>
                </c:pt>
                <c:pt idx="3">
                  <c:v>745</c:v>
                </c:pt>
                <c:pt idx="4">
                  <c:v>1087</c:v>
                </c:pt>
                <c:pt idx="5">
                  <c:v>1032</c:v>
                </c:pt>
                <c:pt idx="6">
                  <c:v>593</c:v>
                </c:pt>
                <c:pt idx="7">
                  <c:v>813</c:v>
                </c:pt>
                <c:pt idx="8">
                  <c:v>912</c:v>
                </c:pt>
                <c:pt idx="9">
                  <c:v>829</c:v>
                </c:pt>
                <c:pt idx="10">
                  <c:v>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F3-47B1-BEB5-7EAF8E12CEAD}"/>
            </c:ext>
          </c:extLst>
        </c:ser>
        <c:ser>
          <c:idx val="4"/>
          <c:order val="1"/>
          <c:tx>
            <c:strRef>
              <c:f>'Charts Annual (Samples)'!$AJ$127</c:f>
              <c:strCache>
                <c:ptCount val="1"/>
                <c:pt idx="0">
                  <c:v>Capital</c:v>
                </c:pt>
              </c:strCache>
            </c:strRef>
          </c:tx>
          <c:cat>
            <c:strRef>
              <c:f>'Charts Annual (Samples)'!$AK$125:$AU$125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(Samples)'!$AK$127:$AU$127</c:f>
              <c:numCache>
                <c:formatCode>#,##0</c:formatCode>
                <c:ptCount val="11"/>
                <c:pt idx="0">
                  <c:v>1227</c:v>
                </c:pt>
                <c:pt idx="1">
                  <c:v>1721</c:v>
                </c:pt>
                <c:pt idx="2">
                  <c:v>566</c:v>
                </c:pt>
                <c:pt idx="3">
                  <c:v>578</c:v>
                </c:pt>
                <c:pt idx="4">
                  <c:v>436</c:v>
                </c:pt>
                <c:pt idx="5">
                  <c:v>344</c:v>
                </c:pt>
                <c:pt idx="6">
                  <c:v>85</c:v>
                </c:pt>
                <c:pt idx="7">
                  <c:v>87</c:v>
                </c:pt>
                <c:pt idx="8">
                  <c:v>59</c:v>
                </c:pt>
                <c:pt idx="9">
                  <c:v>99</c:v>
                </c:pt>
                <c:pt idx="10">
                  <c:v>2108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F3-47B1-BEB5-7EAF8E12CEAD}"/>
            </c:ext>
          </c:extLst>
        </c:ser>
        <c:ser>
          <c:idx val="5"/>
          <c:order val="2"/>
          <c:tx>
            <c:strRef>
              <c:f>'Charts Annual (Samples)'!$AJ$128</c:f>
              <c:strCache>
                <c:ptCount val="1"/>
                <c:pt idx="0">
                  <c:v>Gateway</c:v>
                </c:pt>
              </c:strCache>
            </c:strRef>
          </c:tx>
          <c:cat>
            <c:strRef>
              <c:f>'Charts Annual (Samples)'!$AK$125:$AU$125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(Samples)'!$AK$128:$AU$128</c:f>
              <c:numCache>
                <c:formatCode>#,##0</c:formatCode>
                <c:ptCount val="11"/>
                <c:pt idx="0">
                  <c:v>1698</c:v>
                </c:pt>
                <c:pt idx="1">
                  <c:v>2259</c:v>
                </c:pt>
                <c:pt idx="2">
                  <c:v>2555</c:v>
                </c:pt>
                <c:pt idx="3">
                  <c:v>1983</c:v>
                </c:pt>
                <c:pt idx="4">
                  <c:v>1833</c:v>
                </c:pt>
                <c:pt idx="5">
                  <c:v>1466</c:v>
                </c:pt>
                <c:pt idx="6">
                  <c:v>2100</c:v>
                </c:pt>
                <c:pt idx="7">
                  <c:v>1325</c:v>
                </c:pt>
                <c:pt idx="8">
                  <c:v>1241</c:v>
                </c:pt>
                <c:pt idx="9">
                  <c:v>1031</c:v>
                </c:pt>
                <c:pt idx="10">
                  <c:v>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F3-47B1-BEB5-7EAF8E12CEAD}"/>
            </c:ext>
          </c:extLst>
        </c:ser>
        <c:ser>
          <c:idx val="6"/>
          <c:order val="3"/>
          <c:tx>
            <c:strRef>
              <c:f>'Charts Annual (Samples)'!$AJ$129</c:f>
              <c:strCache>
                <c:ptCount val="1"/>
                <c:pt idx="0">
                  <c:v>Housatonic</c:v>
                </c:pt>
              </c:strCache>
            </c:strRef>
          </c:tx>
          <c:cat>
            <c:strRef>
              <c:f>'Charts Annual (Samples)'!$AK$125:$AU$125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(Samples)'!$AK$129:$AU$129</c:f>
              <c:numCache>
                <c:formatCode>#,##0</c:formatCode>
                <c:ptCount val="11"/>
                <c:pt idx="0">
                  <c:v>683</c:v>
                </c:pt>
                <c:pt idx="1">
                  <c:v>833</c:v>
                </c:pt>
                <c:pt idx="2">
                  <c:v>778</c:v>
                </c:pt>
                <c:pt idx="3">
                  <c:v>355</c:v>
                </c:pt>
                <c:pt idx="4">
                  <c:v>338</c:v>
                </c:pt>
                <c:pt idx="5">
                  <c:v>400</c:v>
                </c:pt>
                <c:pt idx="6">
                  <c:v>294</c:v>
                </c:pt>
                <c:pt idx="7">
                  <c:v>371</c:v>
                </c:pt>
                <c:pt idx="8">
                  <c:v>501</c:v>
                </c:pt>
                <c:pt idx="9">
                  <c:v>337</c:v>
                </c:pt>
                <c:pt idx="10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F3-47B1-BEB5-7EAF8E12CEAD}"/>
            </c:ext>
          </c:extLst>
        </c:ser>
        <c:ser>
          <c:idx val="7"/>
          <c:order val="4"/>
          <c:tx>
            <c:strRef>
              <c:f>'Charts Annual (Samples)'!$AJ$130</c:f>
              <c:strCache>
                <c:ptCount val="1"/>
                <c:pt idx="0">
                  <c:v>Manchester</c:v>
                </c:pt>
              </c:strCache>
            </c:strRef>
          </c:tx>
          <c:cat>
            <c:strRef>
              <c:f>'Charts Annual (Samples)'!$AK$125:$AU$125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(Samples)'!$AK$130:$AU$130</c:f>
              <c:numCache>
                <c:formatCode>#,##0</c:formatCode>
                <c:ptCount val="11"/>
                <c:pt idx="0">
                  <c:v>6033</c:v>
                </c:pt>
                <c:pt idx="1">
                  <c:v>6263</c:v>
                </c:pt>
                <c:pt idx="2">
                  <c:v>5149</c:v>
                </c:pt>
                <c:pt idx="3">
                  <c:v>5830</c:v>
                </c:pt>
                <c:pt idx="4">
                  <c:v>6122</c:v>
                </c:pt>
                <c:pt idx="5">
                  <c:v>5476</c:v>
                </c:pt>
                <c:pt idx="6">
                  <c:v>5865</c:v>
                </c:pt>
                <c:pt idx="7">
                  <c:v>5190</c:v>
                </c:pt>
                <c:pt idx="8">
                  <c:v>4526</c:v>
                </c:pt>
                <c:pt idx="9">
                  <c:v>4954</c:v>
                </c:pt>
                <c:pt idx="10">
                  <c:v>5227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F3-47B1-BEB5-7EAF8E12CEAD}"/>
            </c:ext>
          </c:extLst>
        </c:ser>
        <c:ser>
          <c:idx val="8"/>
          <c:order val="5"/>
          <c:tx>
            <c:strRef>
              <c:f>'Charts Annual (Samples)'!$AJ$131</c:f>
              <c:strCache>
                <c:ptCount val="1"/>
                <c:pt idx="0">
                  <c:v>Middlesex</c:v>
                </c:pt>
              </c:strCache>
            </c:strRef>
          </c:tx>
          <c:cat>
            <c:strRef>
              <c:f>'Charts Annual (Samples)'!$AK$125:$AU$125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(Samples)'!$AK$131:$AU$131</c:f>
              <c:numCache>
                <c:formatCode>#,##0</c:formatCode>
                <c:ptCount val="11"/>
                <c:pt idx="0">
                  <c:v>727</c:v>
                </c:pt>
                <c:pt idx="1">
                  <c:v>2491</c:v>
                </c:pt>
                <c:pt idx="2">
                  <c:v>644</c:v>
                </c:pt>
                <c:pt idx="3">
                  <c:v>530</c:v>
                </c:pt>
                <c:pt idx="4">
                  <c:v>787</c:v>
                </c:pt>
                <c:pt idx="5">
                  <c:v>1648</c:v>
                </c:pt>
                <c:pt idx="6">
                  <c:v>577</c:v>
                </c:pt>
                <c:pt idx="7">
                  <c:v>4699</c:v>
                </c:pt>
                <c:pt idx="8">
                  <c:v>6949</c:v>
                </c:pt>
                <c:pt idx="9">
                  <c:v>5792</c:v>
                </c:pt>
                <c:pt idx="10">
                  <c:v>5028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F3-47B1-BEB5-7EAF8E12CEAD}"/>
            </c:ext>
          </c:extLst>
        </c:ser>
        <c:ser>
          <c:idx val="9"/>
          <c:order val="6"/>
          <c:tx>
            <c:strRef>
              <c:f>'Charts Annual (Samples)'!$AJ$132</c:f>
              <c:strCache>
                <c:ptCount val="1"/>
                <c:pt idx="0">
                  <c:v>Naugatuck Valley</c:v>
                </c:pt>
              </c:strCache>
            </c:strRef>
          </c:tx>
          <c:cat>
            <c:strRef>
              <c:f>'Charts Annual (Samples)'!$AK$125:$AU$125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(Samples)'!$AK$132:$AU$132</c:f>
              <c:numCache>
                <c:formatCode>#,##0</c:formatCode>
                <c:ptCount val="11"/>
                <c:pt idx="0">
                  <c:v>2905</c:v>
                </c:pt>
                <c:pt idx="1">
                  <c:v>2256</c:v>
                </c:pt>
                <c:pt idx="2">
                  <c:v>2303</c:v>
                </c:pt>
                <c:pt idx="3">
                  <c:v>2020</c:v>
                </c:pt>
                <c:pt idx="4">
                  <c:v>2322</c:v>
                </c:pt>
                <c:pt idx="5">
                  <c:v>2420</c:v>
                </c:pt>
                <c:pt idx="6">
                  <c:v>2365</c:v>
                </c:pt>
                <c:pt idx="7">
                  <c:v>2078</c:v>
                </c:pt>
                <c:pt idx="8">
                  <c:v>1804</c:v>
                </c:pt>
                <c:pt idx="9">
                  <c:v>1937</c:v>
                </c:pt>
                <c:pt idx="10">
                  <c:v>1561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8F3-47B1-BEB5-7EAF8E12CEAD}"/>
            </c:ext>
          </c:extLst>
        </c:ser>
        <c:ser>
          <c:idx val="10"/>
          <c:order val="7"/>
          <c:tx>
            <c:strRef>
              <c:f>'Charts Annual (Samples)'!$AJ$133</c:f>
              <c:strCache>
                <c:ptCount val="1"/>
                <c:pt idx="0">
                  <c:v>Northwestern Connecticut</c:v>
                </c:pt>
              </c:strCache>
            </c:strRef>
          </c:tx>
          <c:cat>
            <c:strRef>
              <c:f>'Charts Annual (Samples)'!$AK$125:$AU$125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(Samples)'!$AK$133:$AU$133</c:f>
              <c:numCache>
                <c:formatCode>#,##0</c:formatCode>
                <c:ptCount val="11"/>
                <c:pt idx="0">
                  <c:v>1263</c:v>
                </c:pt>
                <c:pt idx="1">
                  <c:v>1147</c:v>
                </c:pt>
                <c:pt idx="2">
                  <c:v>848</c:v>
                </c:pt>
                <c:pt idx="3">
                  <c:v>1140</c:v>
                </c:pt>
                <c:pt idx="4">
                  <c:v>1091</c:v>
                </c:pt>
                <c:pt idx="5">
                  <c:v>1193</c:v>
                </c:pt>
                <c:pt idx="6">
                  <c:v>1010</c:v>
                </c:pt>
                <c:pt idx="7">
                  <c:v>737</c:v>
                </c:pt>
                <c:pt idx="8">
                  <c:v>848</c:v>
                </c:pt>
                <c:pt idx="9">
                  <c:v>717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8F3-47B1-BEB5-7EAF8E12CEAD}"/>
            </c:ext>
          </c:extLst>
        </c:ser>
        <c:ser>
          <c:idx val="11"/>
          <c:order val="8"/>
          <c:tx>
            <c:strRef>
              <c:f>'Charts Annual (Samples)'!$AJ$134</c:f>
              <c:strCache>
                <c:ptCount val="1"/>
                <c:pt idx="0">
                  <c:v>Norwalk</c:v>
                </c:pt>
              </c:strCache>
            </c:strRef>
          </c:tx>
          <c:cat>
            <c:strRef>
              <c:f>'Charts Annual (Samples)'!$AK$125:$AU$125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(Samples)'!$AK$134:$AU$134</c:f>
              <c:numCache>
                <c:formatCode>#,##0</c:formatCode>
                <c:ptCount val="11"/>
                <c:pt idx="0">
                  <c:v>5925</c:v>
                </c:pt>
                <c:pt idx="1">
                  <c:v>7050</c:v>
                </c:pt>
                <c:pt idx="2">
                  <c:v>7871</c:v>
                </c:pt>
                <c:pt idx="3">
                  <c:v>8274</c:v>
                </c:pt>
                <c:pt idx="4">
                  <c:v>7044</c:v>
                </c:pt>
                <c:pt idx="5">
                  <c:v>10586</c:v>
                </c:pt>
                <c:pt idx="6">
                  <c:v>7809</c:v>
                </c:pt>
                <c:pt idx="7">
                  <c:v>5763</c:v>
                </c:pt>
                <c:pt idx="8">
                  <c:v>5418</c:v>
                </c:pt>
                <c:pt idx="9">
                  <c:v>4397</c:v>
                </c:pt>
                <c:pt idx="10">
                  <c:v>4038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8F3-47B1-BEB5-7EAF8E12CEAD}"/>
            </c:ext>
          </c:extLst>
        </c:ser>
        <c:ser>
          <c:idx val="12"/>
          <c:order val="9"/>
          <c:tx>
            <c:strRef>
              <c:f>'Charts Annual (Samples)'!$AJ$135</c:f>
              <c:strCache>
                <c:ptCount val="1"/>
                <c:pt idx="0">
                  <c:v>Quinebaug Valley</c:v>
                </c:pt>
              </c:strCache>
            </c:strRef>
          </c:tx>
          <c:cat>
            <c:strRef>
              <c:f>'Charts Annual (Samples)'!$AK$125:$AU$125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(Samples)'!$AK$135:$AU$135</c:f>
              <c:numCache>
                <c:formatCode>#,##0</c:formatCode>
                <c:ptCount val="11"/>
                <c:pt idx="0">
                  <c:v>2520</c:v>
                </c:pt>
                <c:pt idx="1">
                  <c:v>2030</c:v>
                </c:pt>
                <c:pt idx="2">
                  <c:v>3248</c:v>
                </c:pt>
                <c:pt idx="3">
                  <c:v>3472</c:v>
                </c:pt>
                <c:pt idx="4">
                  <c:v>3870</c:v>
                </c:pt>
                <c:pt idx="5">
                  <c:v>3852</c:v>
                </c:pt>
                <c:pt idx="6">
                  <c:v>3998</c:v>
                </c:pt>
                <c:pt idx="7">
                  <c:v>3790</c:v>
                </c:pt>
                <c:pt idx="8">
                  <c:v>3384</c:v>
                </c:pt>
                <c:pt idx="9">
                  <c:v>3504</c:v>
                </c:pt>
                <c:pt idx="10">
                  <c:v>3913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8F3-47B1-BEB5-7EAF8E12CEAD}"/>
            </c:ext>
          </c:extLst>
        </c:ser>
        <c:ser>
          <c:idx val="13"/>
          <c:order val="10"/>
          <c:tx>
            <c:strRef>
              <c:f>'Charts Annual (Samples)'!$AJ$136</c:f>
              <c:strCache>
                <c:ptCount val="1"/>
                <c:pt idx="0">
                  <c:v>Three Rivers</c:v>
                </c:pt>
              </c:strCache>
            </c:strRef>
          </c:tx>
          <c:cat>
            <c:strRef>
              <c:f>'Charts Annual (Samples)'!$AK$125:$AU$125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(Samples)'!$AK$136:$AU$136</c:f>
              <c:numCache>
                <c:formatCode>#,##0</c:formatCode>
                <c:ptCount val="11"/>
                <c:pt idx="0">
                  <c:v>2751</c:v>
                </c:pt>
                <c:pt idx="1">
                  <c:v>2270</c:v>
                </c:pt>
                <c:pt idx="2">
                  <c:v>3394</c:v>
                </c:pt>
                <c:pt idx="3">
                  <c:v>3569</c:v>
                </c:pt>
                <c:pt idx="4">
                  <c:v>3062</c:v>
                </c:pt>
                <c:pt idx="5">
                  <c:v>2923</c:v>
                </c:pt>
                <c:pt idx="6">
                  <c:v>3123</c:v>
                </c:pt>
                <c:pt idx="7">
                  <c:v>3381</c:v>
                </c:pt>
                <c:pt idx="8">
                  <c:v>3279</c:v>
                </c:pt>
                <c:pt idx="9">
                  <c:v>3130</c:v>
                </c:pt>
                <c:pt idx="10">
                  <c:v>2204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8F3-47B1-BEB5-7EAF8E12CEAD}"/>
            </c:ext>
          </c:extLst>
        </c:ser>
        <c:ser>
          <c:idx val="0"/>
          <c:order val="11"/>
          <c:tx>
            <c:strRef>
              <c:f>'Charts Annual (Samples)'!$AJ$137</c:f>
              <c:strCache>
                <c:ptCount val="1"/>
                <c:pt idx="0">
                  <c:v>Tunxis</c:v>
                </c:pt>
              </c:strCache>
            </c:strRef>
          </c:tx>
          <c:cat>
            <c:strRef>
              <c:f>'Charts Annual (Samples)'!$AK$125:$AU$125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(Samples)'!$AK$137:$AU$137</c:f>
              <c:numCache>
                <c:formatCode>#,##0</c:formatCode>
                <c:ptCount val="11"/>
                <c:pt idx="0">
                  <c:v>1632</c:v>
                </c:pt>
                <c:pt idx="1">
                  <c:v>1502</c:v>
                </c:pt>
                <c:pt idx="2">
                  <c:v>1580</c:v>
                </c:pt>
                <c:pt idx="3">
                  <c:v>1752</c:v>
                </c:pt>
                <c:pt idx="4">
                  <c:v>1993</c:v>
                </c:pt>
                <c:pt idx="5">
                  <c:v>2410</c:v>
                </c:pt>
                <c:pt idx="6">
                  <c:v>2230</c:v>
                </c:pt>
                <c:pt idx="7">
                  <c:v>1998</c:v>
                </c:pt>
                <c:pt idx="8">
                  <c:v>2155</c:v>
                </c:pt>
                <c:pt idx="9">
                  <c:v>2273</c:v>
                </c:pt>
                <c:pt idx="10">
                  <c:v>2191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8F3-47B1-BEB5-7EAF8E12C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648288"/>
        <c:axId val="206437728"/>
      </c:lineChart>
      <c:catAx>
        <c:axId val="30664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437728"/>
        <c:crosses val="autoZero"/>
        <c:auto val="1"/>
        <c:lblAlgn val="ctr"/>
        <c:lblOffset val="100"/>
        <c:noMultiLvlLbl val="0"/>
      </c:catAx>
      <c:valAx>
        <c:axId val="2064377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664828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Non-Credit</a:t>
            </a:r>
            <a:r>
              <a:rPr lang="en-US" baseline="0"/>
              <a:t> Registrations: Combined</a:t>
            </a:r>
            <a:endParaRPr lang="en-US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4"/>
          <c:order val="0"/>
          <c:tx>
            <c:strRef>
              <c:f>'Charts Annual (Samples)'!$AJ$145</c:f>
              <c:strCache>
                <c:ptCount val="1"/>
                <c:pt idx="0">
                  <c:v>Asnuntuck</c:v>
                </c:pt>
              </c:strCache>
            </c:strRef>
          </c:tx>
          <c:cat>
            <c:strRef>
              <c:f>'Charts Annual (Samples)'!$AK$144:$AU$144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(Samples)'!$AK$145:$AU$145</c:f>
              <c:numCache>
                <c:formatCode>#,##0</c:formatCode>
                <c:ptCount val="11"/>
                <c:pt idx="0">
                  <c:v>1409</c:v>
                </c:pt>
                <c:pt idx="1">
                  <c:v>1294</c:v>
                </c:pt>
                <c:pt idx="2">
                  <c:v>1250</c:v>
                </c:pt>
                <c:pt idx="3">
                  <c:v>1492</c:v>
                </c:pt>
                <c:pt idx="4">
                  <c:v>1632</c:v>
                </c:pt>
                <c:pt idx="5">
                  <c:v>1983</c:v>
                </c:pt>
                <c:pt idx="6">
                  <c:v>1423</c:v>
                </c:pt>
                <c:pt idx="7">
                  <c:v>2268</c:v>
                </c:pt>
                <c:pt idx="8">
                  <c:v>2218</c:v>
                </c:pt>
                <c:pt idx="9">
                  <c:v>2440</c:v>
                </c:pt>
                <c:pt idx="10">
                  <c:v>2057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CF-498D-A484-6EAEA7236F32}"/>
            </c:ext>
          </c:extLst>
        </c:ser>
        <c:ser>
          <c:idx val="5"/>
          <c:order val="1"/>
          <c:tx>
            <c:strRef>
              <c:f>'Charts Annual (Samples)'!$AJ$146</c:f>
              <c:strCache>
                <c:ptCount val="1"/>
                <c:pt idx="0">
                  <c:v>Capital</c:v>
                </c:pt>
              </c:strCache>
            </c:strRef>
          </c:tx>
          <c:cat>
            <c:strRef>
              <c:f>'Charts Annual (Samples)'!$AK$144:$AU$144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(Samples)'!$AK$146:$AU$146</c:f>
              <c:numCache>
                <c:formatCode>#,##0</c:formatCode>
                <c:ptCount val="11"/>
                <c:pt idx="0">
                  <c:v>4872</c:v>
                </c:pt>
                <c:pt idx="1">
                  <c:v>6001</c:v>
                </c:pt>
                <c:pt idx="2">
                  <c:v>5651</c:v>
                </c:pt>
                <c:pt idx="3">
                  <c:v>4915</c:v>
                </c:pt>
                <c:pt idx="4">
                  <c:v>5628</c:v>
                </c:pt>
                <c:pt idx="5">
                  <c:v>5361</c:v>
                </c:pt>
                <c:pt idx="6">
                  <c:v>4676</c:v>
                </c:pt>
                <c:pt idx="7">
                  <c:v>3684</c:v>
                </c:pt>
                <c:pt idx="8">
                  <c:v>2984</c:v>
                </c:pt>
                <c:pt idx="9">
                  <c:v>2854</c:v>
                </c:pt>
                <c:pt idx="10">
                  <c:v>5627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CF-498D-A484-6EAEA7236F32}"/>
            </c:ext>
          </c:extLst>
        </c:ser>
        <c:ser>
          <c:idx val="6"/>
          <c:order val="2"/>
          <c:tx>
            <c:strRef>
              <c:f>'Charts Annual (Samples)'!$AJ$147</c:f>
              <c:strCache>
                <c:ptCount val="1"/>
                <c:pt idx="0">
                  <c:v>Gateway</c:v>
                </c:pt>
              </c:strCache>
            </c:strRef>
          </c:tx>
          <c:cat>
            <c:strRef>
              <c:f>'Charts Annual (Samples)'!$AK$144:$AU$144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(Samples)'!$AK$147:$AU$147</c:f>
              <c:numCache>
                <c:formatCode>#,##0</c:formatCode>
                <c:ptCount val="11"/>
                <c:pt idx="0">
                  <c:v>3931</c:v>
                </c:pt>
                <c:pt idx="1">
                  <c:v>4545</c:v>
                </c:pt>
                <c:pt idx="2">
                  <c:v>4598</c:v>
                </c:pt>
                <c:pt idx="3">
                  <c:v>5075</c:v>
                </c:pt>
                <c:pt idx="4">
                  <c:v>4331</c:v>
                </c:pt>
                <c:pt idx="5">
                  <c:v>3360</c:v>
                </c:pt>
                <c:pt idx="6">
                  <c:v>4112</c:v>
                </c:pt>
                <c:pt idx="7">
                  <c:v>3565</c:v>
                </c:pt>
                <c:pt idx="8">
                  <c:v>2961</c:v>
                </c:pt>
                <c:pt idx="9">
                  <c:v>2123</c:v>
                </c:pt>
                <c:pt idx="10">
                  <c:v>2317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CF-498D-A484-6EAEA7236F32}"/>
            </c:ext>
          </c:extLst>
        </c:ser>
        <c:ser>
          <c:idx val="7"/>
          <c:order val="3"/>
          <c:tx>
            <c:strRef>
              <c:f>'Charts Annual (Samples)'!$AJ$148</c:f>
              <c:strCache>
                <c:ptCount val="1"/>
                <c:pt idx="0">
                  <c:v>Housatonic</c:v>
                </c:pt>
              </c:strCache>
            </c:strRef>
          </c:tx>
          <c:cat>
            <c:strRef>
              <c:f>'Charts Annual (Samples)'!$AK$144:$AU$144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(Samples)'!$AK$148:$AU$148</c:f>
              <c:numCache>
                <c:formatCode>#,##0</c:formatCode>
                <c:ptCount val="11"/>
                <c:pt idx="0">
                  <c:v>1374</c:v>
                </c:pt>
                <c:pt idx="1">
                  <c:v>1282</c:v>
                </c:pt>
                <c:pt idx="2">
                  <c:v>954</c:v>
                </c:pt>
                <c:pt idx="3">
                  <c:v>743</c:v>
                </c:pt>
                <c:pt idx="4">
                  <c:v>678</c:v>
                </c:pt>
                <c:pt idx="5">
                  <c:v>617</c:v>
                </c:pt>
                <c:pt idx="6">
                  <c:v>427</c:v>
                </c:pt>
                <c:pt idx="7">
                  <c:v>457</c:v>
                </c:pt>
                <c:pt idx="8">
                  <c:v>547</c:v>
                </c:pt>
                <c:pt idx="9">
                  <c:v>526</c:v>
                </c:pt>
                <c:pt idx="10">
                  <c:v>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CF-498D-A484-6EAEA7236F32}"/>
            </c:ext>
          </c:extLst>
        </c:ser>
        <c:ser>
          <c:idx val="8"/>
          <c:order val="4"/>
          <c:tx>
            <c:strRef>
              <c:f>'Charts Annual (Samples)'!$AJ$149</c:f>
              <c:strCache>
                <c:ptCount val="1"/>
                <c:pt idx="0">
                  <c:v>Manchester</c:v>
                </c:pt>
              </c:strCache>
            </c:strRef>
          </c:tx>
          <c:cat>
            <c:strRef>
              <c:f>'Charts Annual (Samples)'!$AK$144:$AU$144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(Samples)'!$AK$149:$AU$149</c:f>
              <c:numCache>
                <c:formatCode>#,##0</c:formatCode>
                <c:ptCount val="11"/>
                <c:pt idx="0">
                  <c:v>9960</c:v>
                </c:pt>
                <c:pt idx="1">
                  <c:v>10039</c:v>
                </c:pt>
                <c:pt idx="2">
                  <c:v>9115</c:v>
                </c:pt>
                <c:pt idx="3">
                  <c:v>10435</c:v>
                </c:pt>
                <c:pt idx="4">
                  <c:v>10856</c:v>
                </c:pt>
                <c:pt idx="5">
                  <c:v>10457</c:v>
                </c:pt>
                <c:pt idx="6">
                  <c:v>10268</c:v>
                </c:pt>
                <c:pt idx="7">
                  <c:v>8673</c:v>
                </c:pt>
                <c:pt idx="8">
                  <c:v>8614</c:v>
                </c:pt>
                <c:pt idx="9">
                  <c:v>8737</c:v>
                </c:pt>
                <c:pt idx="10">
                  <c:v>8573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CF-498D-A484-6EAEA7236F32}"/>
            </c:ext>
          </c:extLst>
        </c:ser>
        <c:ser>
          <c:idx val="9"/>
          <c:order val="5"/>
          <c:tx>
            <c:strRef>
              <c:f>'Charts Annual (Samples)'!$AJ$150</c:f>
              <c:strCache>
                <c:ptCount val="1"/>
                <c:pt idx="0">
                  <c:v>Middlesex</c:v>
                </c:pt>
              </c:strCache>
            </c:strRef>
          </c:tx>
          <c:cat>
            <c:strRef>
              <c:f>'Charts Annual (Samples)'!$AK$144:$AU$144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(Samples)'!$AK$150:$AU$150</c:f>
              <c:numCache>
                <c:formatCode>#,##0</c:formatCode>
                <c:ptCount val="11"/>
                <c:pt idx="0">
                  <c:v>2549</c:v>
                </c:pt>
                <c:pt idx="1">
                  <c:v>4613</c:v>
                </c:pt>
                <c:pt idx="2">
                  <c:v>2494</c:v>
                </c:pt>
                <c:pt idx="3">
                  <c:v>2239</c:v>
                </c:pt>
                <c:pt idx="4">
                  <c:v>2477</c:v>
                </c:pt>
                <c:pt idx="5">
                  <c:v>3384</c:v>
                </c:pt>
                <c:pt idx="6">
                  <c:v>2183</c:v>
                </c:pt>
                <c:pt idx="7">
                  <c:v>6516</c:v>
                </c:pt>
                <c:pt idx="8">
                  <c:v>8689</c:v>
                </c:pt>
                <c:pt idx="9">
                  <c:v>7866</c:v>
                </c:pt>
                <c:pt idx="10">
                  <c:v>6869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CF-498D-A484-6EAEA7236F32}"/>
            </c:ext>
          </c:extLst>
        </c:ser>
        <c:ser>
          <c:idx val="10"/>
          <c:order val="6"/>
          <c:tx>
            <c:strRef>
              <c:f>'Charts Annual (Samples)'!$AJ$151</c:f>
              <c:strCache>
                <c:ptCount val="1"/>
                <c:pt idx="0">
                  <c:v>Naugatuck Valley</c:v>
                </c:pt>
              </c:strCache>
            </c:strRef>
          </c:tx>
          <c:cat>
            <c:strRef>
              <c:f>'Charts Annual (Samples)'!$AK$144:$AU$144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(Samples)'!$AK$151:$AU$151</c:f>
              <c:numCache>
                <c:formatCode>#,##0</c:formatCode>
                <c:ptCount val="11"/>
                <c:pt idx="0">
                  <c:v>8191</c:v>
                </c:pt>
                <c:pt idx="1">
                  <c:v>7186</c:v>
                </c:pt>
                <c:pt idx="2">
                  <c:v>6272</c:v>
                </c:pt>
                <c:pt idx="3">
                  <c:v>6302</c:v>
                </c:pt>
                <c:pt idx="4">
                  <c:v>5997</c:v>
                </c:pt>
                <c:pt idx="5">
                  <c:v>6138</c:v>
                </c:pt>
                <c:pt idx="6">
                  <c:v>5880</c:v>
                </c:pt>
                <c:pt idx="7">
                  <c:v>5130</c:v>
                </c:pt>
                <c:pt idx="8">
                  <c:v>3962</c:v>
                </c:pt>
                <c:pt idx="9">
                  <c:v>4287</c:v>
                </c:pt>
                <c:pt idx="10">
                  <c:v>3798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CF-498D-A484-6EAEA7236F32}"/>
            </c:ext>
          </c:extLst>
        </c:ser>
        <c:ser>
          <c:idx val="11"/>
          <c:order val="7"/>
          <c:tx>
            <c:strRef>
              <c:f>'Charts Annual (Samples)'!$AJ$152</c:f>
              <c:strCache>
                <c:ptCount val="1"/>
                <c:pt idx="0">
                  <c:v>Northwestern Connecticut</c:v>
                </c:pt>
              </c:strCache>
            </c:strRef>
          </c:tx>
          <c:cat>
            <c:strRef>
              <c:f>'Charts Annual (Samples)'!$AK$144:$AU$144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(Samples)'!$AK$152:$AU$152</c:f>
              <c:numCache>
                <c:formatCode>#,##0</c:formatCode>
                <c:ptCount val="11"/>
                <c:pt idx="0">
                  <c:v>2235</c:v>
                </c:pt>
                <c:pt idx="1">
                  <c:v>2274</c:v>
                </c:pt>
                <c:pt idx="2">
                  <c:v>1968</c:v>
                </c:pt>
                <c:pt idx="3">
                  <c:v>1902</c:v>
                </c:pt>
                <c:pt idx="4">
                  <c:v>2036</c:v>
                </c:pt>
                <c:pt idx="5">
                  <c:v>2214</c:v>
                </c:pt>
                <c:pt idx="6">
                  <c:v>1831</c:v>
                </c:pt>
                <c:pt idx="7">
                  <c:v>1674</c:v>
                </c:pt>
                <c:pt idx="8">
                  <c:v>1703</c:v>
                </c:pt>
                <c:pt idx="9">
                  <c:v>1694</c:v>
                </c:pt>
                <c:pt idx="10">
                  <c:v>1170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CF-498D-A484-6EAEA7236F32}"/>
            </c:ext>
          </c:extLst>
        </c:ser>
        <c:ser>
          <c:idx val="12"/>
          <c:order val="8"/>
          <c:tx>
            <c:strRef>
              <c:f>'Charts Annual (Samples)'!$AJ$153</c:f>
              <c:strCache>
                <c:ptCount val="1"/>
                <c:pt idx="0">
                  <c:v>Norwalk</c:v>
                </c:pt>
              </c:strCache>
            </c:strRef>
          </c:tx>
          <c:cat>
            <c:strRef>
              <c:f>'Charts Annual (Samples)'!$AK$144:$AU$144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(Samples)'!$AK$153:$AU$153</c:f>
              <c:numCache>
                <c:formatCode>#,##0</c:formatCode>
                <c:ptCount val="11"/>
                <c:pt idx="0">
                  <c:v>11939</c:v>
                </c:pt>
                <c:pt idx="1">
                  <c:v>13050</c:v>
                </c:pt>
                <c:pt idx="2">
                  <c:v>10667</c:v>
                </c:pt>
                <c:pt idx="3">
                  <c:v>10783</c:v>
                </c:pt>
                <c:pt idx="4">
                  <c:v>9089</c:v>
                </c:pt>
                <c:pt idx="5">
                  <c:v>12645</c:v>
                </c:pt>
                <c:pt idx="6">
                  <c:v>11678</c:v>
                </c:pt>
                <c:pt idx="7">
                  <c:v>10514</c:v>
                </c:pt>
                <c:pt idx="8">
                  <c:v>9380</c:v>
                </c:pt>
                <c:pt idx="9">
                  <c:v>9664</c:v>
                </c:pt>
                <c:pt idx="10">
                  <c:v>9149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FCF-498D-A484-6EAEA7236F32}"/>
            </c:ext>
          </c:extLst>
        </c:ser>
        <c:ser>
          <c:idx val="13"/>
          <c:order val="9"/>
          <c:tx>
            <c:strRef>
              <c:f>'Charts Annual (Samples)'!$AJ$154</c:f>
              <c:strCache>
                <c:ptCount val="1"/>
                <c:pt idx="0">
                  <c:v>Quinebaug Valley</c:v>
                </c:pt>
              </c:strCache>
            </c:strRef>
          </c:tx>
          <c:cat>
            <c:strRef>
              <c:f>'Charts Annual (Samples)'!$AK$144:$AU$144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(Samples)'!$AK$154:$AU$154</c:f>
              <c:numCache>
                <c:formatCode>#,##0</c:formatCode>
                <c:ptCount val="11"/>
                <c:pt idx="0">
                  <c:v>2965</c:v>
                </c:pt>
                <c:pt idx="1">
                  <c:v>2145</c:v>
                </c:pt>
                <c:pt idx="2">
                  <c:v>3895</c:v>
                </c:pt>
                <c:pt idx="3">
                  <c:v>4837</c:v>
                </c:pt>
                <c:pt idx="4">
                  <c:v>5945</c:v>
                </c:pt>
                <c:pt idx="5">
                  <c:v>5663</c:v>
                </c:pt>
                <c:pt idx="6">
                  <c:v>5776</c:v>
                </c:pt>
                <c:pt idx="7">
                  <c:v>5681</c:v>
                </c:pt>
                <c:pt idx="8">
                  <c:v>5112</c:v>
                </c:pt>
                <c:pt idx="9">
                  <c:v>4810</c:v>
                </c:pt>
                <c:pt idx="10">
                  <c:v>5383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FCF-498D-A484-6EAEA7236F32}"/>
            </c:ext>
          </c:extLst>
        </c:ser>
        <c:ser>
          <c:idx val="0"/>
          <c:order val="10"/>
          <c:tx>
            <c:strRef>
              <c:f>'Charts Annual (Samples)'!$AJ$155</c:f>
              <c:strCache>
                <c:ptCount val="1"/>
                <c:pt idx="0">
                  <c:v>Three Rivers</c:v>
                </c:pt>
              </c:strCache>
            </c:strRef>
          </c:tx>
          <c:cat>
            <c:strRef>
              <c:f>'Charts Annual (Samples)'!$AK$144:$AU$144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(Samples)'!$AK$155:$AU$155</c:f>
              <c:numCache>
                <c:formatCode>#,##0</c:formatCode>
                <c:ptCount val="11"/>
                <c:pt idx="0">
                  <c:v>3622</c:v>
                </c:pt>
                <c:pt idx="1">
                  <c:v>4069</c:v>
                </c:pt>
                <c:pt idx="2">
                  <c:v>4712</c:v>
                </c:pt>
                <c:pt idx="3">
                  <c:v>4719</c:v>
                </c:pt>
                <c:pt idx="4">
                  <c:v>4166</c:v>
                </c:pt>
                <c:pt idx="5">
                  <c:v>5278</c:v>
                </c:pt>
                <c:pt idx="6">
                  <c:v>4184</c:v>
                </c:pt>
                <c:pt idx="7">
                  <c:v>5172</c:v>
                </c:pt>
                <c:pt idx="8">
                  <c:v>5570</c:v>
                </c:pt>
                <c:pt idx="9">
                  <c:v>4675</c:v>
                </c:pt>
                <c:pt idx="10">
                  <c:v>3923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FCF-498D-A484-6EAEA7236F32}"/>
            </c:ext>
          </c:extLst>
        </c:ser>
        <c:ser>
          <c:idx val="1"/>
          <c:order val="11"/>
          <c:tx>
            <c:strRef>
              <c:f>'Charts Annual (Samples)'!$AJ$156</c:f>
              <c:strCache>
                <c:ptCount val="1"/>
                <c:pt idx="0">
                  <c:v>Tunxis</c:v>
                </c:pt>
              </c:strCache>
            </c:strRef>
          </c:tx>
          <c:cat>
            <c:strRef>
              <c:f>'Charts Annual (Samples)'!$AK$144:$AU$144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(Samples)'!$AK$156:$AU$156</c:f>
              <c:numCache>
                <c:formatCode>#,##0</c:formatCode>
                <c:ptCount val="11"/>
                <c:pt idx="0">
                  <c:v>4081</c:v>
                </c:pt>
                <c:pt idx="1">
                  <c:v>3529</c:v>
                </c:pt>
                <c:pt idx="2">
                  <c:v>3585</c:v>
                </c:pt>
                <c:pt idx="3">
                  <c:v>5233</c:v>
                </c:pt>
                <c:pt idx="4">
                  <c:v>11878</c:v>
                </c:pt>
                <c:pt idx="5">
                  <c:v>6988</c:v>
                </c:pt>
                <c:pt idx="6">
                  <c:v>5927</c:v>
                </c:pt>
                <c:pt idx="7">
                  <c:v>5299</c:v>
                </c:pt>
                <c:pt idx="8">
                  <c:v>6545</c:v>
                </c:pt>
                <c:pt idx="9">
                  <c:v>5843</c:v>
                </c:pt>
                <c:pt idx="10">
                  <c:v>6545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FCF-498D-A484-6EAEA7236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25016"/>
        <c:axId val="306768456"/>
      </c:lineChart>
      <c:catAx>
        <c:axId val="306725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6768456"/>
        <c:crosses val="autoZero"/>
        <c:auto val="1"/>
        <c:lblAlgn val="ctr"/>
        <c:lblOffset val="100"/>
        <c:noMultiLvlLbl val="0"/>
      </c:catAx>
      <c:valAx>
        <c:axId val="306768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672501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ConnSCU Annual Non-Credit HeadCount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'Charts Annual (Samples)'!$AJ$67</c:f>
              <c:strCache>
                <c:ptCount val="1"/>
                <c:pt idx="0">
                  <c:v>Community Colleges</c:v>
                </c:pt>
              </c:strCache>
            </c:strRef>
          </c:tx>
          <c:cat>
            <c:strRef>
              <c:f>'Charts Annual (Samples)'!$AK$66:$AV$66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'Charts Annual (Samples)'!$AK$67:$AV$67</c:f>
              <c:numCache>
                <c:formatCode>#,##0</c:formatCode>
                <c:ptCount val="12"/>
                <c:pt idx="0">
                  <c:v>40462</c:v>
                </c:pt>
                <c:pt idx="1">
                  <c:v>38789</c:v>
                </c:pt>
                <c:pt idx="2">
                  <c:v>39149</c:v>
                </c:pt>
                <c:pt idx="3">
                  <c:v>38044</c:v>
                </c:pt>
                <c:pt idx="4">
                  <c:v>38973</c:v>
                </c:pt>
                <c:pt idx="5">
                  <c:v>39162</c:v>
                </c:pt>
                <c:pt idx="6">
                  <c:v>40372</c:v>
                </c:pt>
                <c:pt idx="7">
                  <c:v>37445</c:v>
                </c:pt>
                <c:pt idx="8">
                  <c:v>33440</c:v>
                </c:pt>
                <c:pt idx="9">
                  <c:v>31067</c:v>
                </c:pt>
                <c:pt idx="10">
                  <c:v>30601</c:v>
                </c:pt>
                <c:pt idx="11">
                  <c:v>29306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07-4F7F-90FB-68535951FEB4}"/>
            </c:ext>
          </c:extLst>
        </c:ser>
        <c:ser>
          <c:idx val="2"/>
          <c:order val="1"/>
          <c:tx>
            <c:strRef>
              <c:f>'Charts Annual (Samples)'!$AJ$68</c:f>
              <c:strCache>
                <c:ptCount val="1"/>
                <c:pt idx="0">
                  <c:v>Charter Oak</c:v>
                </c:pt>
              </c:strCache>
            </c:strRef>
          </c:tx>
          <c:cat>
            <c:strRef>
              <c:f>'Charts Annual (Samples)'!$AK$66:$AV$66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'Charts Annual (Samples)'!$AK$68:$AV$68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07-4F7F-90FB-68535951FEB4}"/>
            </c:ext>
          </c:extLst>
        </c:ser>
        <c:ser>
          <c:idx val="3"/>
          <c:order val="2"/>
          <c:tx>
            <c:strRef>
              <c:f>'Charts Annual (Samples)'!$AJ$69</c:f>
              <c:strCache>
                <c:ptCount val="1"/>
                <c:pt idx="0">
                  <c:v>State Universities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7"/>
            <c:spPr>
              <a:solidFill>
                <a:schemeClr val="accent1"/>
              </a:solidFill>
            </c:spPr>
          </c:marker>
          <c:cat>
            <c:strRef>
              <c:f>'Charts Annual (Samples)'!$AK$66:$AV$66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'Charts Annual (Samples)'!$AK$69:$AV$69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07-4F7F-90FB-68535951F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66000"/>
        <c:axId val="202366392"/>
      </c:lineChart>
      <c:catAx>
        <c:axId val="20236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366392"/>
        <c:crosses val="autoZero"/>
        <c:auto val="1"/>
        <c:lblAlgn val="ctr"/>
        <c:lblOffset val="100"/>
        <c:noMultiLvlLbl val="0"/>
      </c:catAx>
      <c:valAx>
        <c:axId val="2023663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2366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ConnSCU Annual Registrations:</a:t>
            </a:r>
            <a:r>
              <a:rPr lang="en-US" baseline="0"/>
              <a:t> Worforce Development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892957657401296E-2"/>
          <c:y val="0.18629278483046771"/>
          <c:w val="0.72063245106409901"/>
          <c:h val="0.6955591265377542"/>
        </c:manualLayout>
      </c:layout>
      <c:lineChart>
        <c:grouping val="standard"/>
        <c:varyColors val="0"/>
        <c:ser>
          <c:idx val="2"/>
          <c:order val="0"/>
          <c:tx>
            <c:strRef>
              <c:f>'Charts Annual (Samples)'!$AJ$72</c:f>
              <c:strCache>
                <c:ptCount val="1"/>
                <c:pt idx="0">
                  <c:v>Community Colleges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</c:spPr>
          </c:marker>
          <c:cat>
            <c:strRef>
              <c:f>'Charts Annual (Samples)'!$AK$71:$AU$71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(Samples)'!$AK$72:$AU$72</c:f>
              <c:numCache>
                <c:formatCode>#,##0</c:formatCode>
                <c:ptCount val="11"/>
                <c:pt idx="0">
                  <c:v>29185</c:v>
                </c:pt>
                <c:pt idx="1">
                  <c:v>29494</c:v>
                </c:pt>
                <c:pt idx="2">
                  <c:v>25409</c:v>
                </c:pt>
                <c:pt idx="3">
                  <c:v>28427</c:v>
                </c:pt>
                <c:pt idx="4">
                  <c:v>34728</c:v>
                </c:pt>
                <c:pt idx="5">
                  <c:v>30338</c:v>
                </c:pt>
                <c:pt idx="6">
                  <c:v>28316</c:v>
                </c:pt>
                <c:pt idx="7">
                  <c:v>28401</c:v>
                </c:pt>
                <c:pt idx="8">
                  <c:v>27209</c:v>
                </c:pt>
                <c:pt idx="9">
                  <c:v>26519</c:v>
                </c:pt>
                <c:pt idx="10">
                  <c:v>28096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CA-4616-B5A2-CEA284F324DE}"/>
            </c:ext>
          </c:extLst>
        </c:ser>
        <c:ser>
          <c:idx val="3"/>
          <c:order val="1"/>
          <c:tx>
            <c:strRef>
              <c:f>'Charts Annual (Samples)'!$AJ$73</c:f>
              <c:strCache>
                <c:ptCount val="1"/>
                <c:pt idx="0">
                  <c:v>Charter Oak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cat>
            <c:strRef>
              <c:f>'Charts Annual (Samples)'!$AK$71:$AU$71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(Samples)'!$AK$73:$AU$73</c:f>
              <c:numCache>
                <c:formatCode>#,##0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CA-4616-B5A2-CEA284F324DE}"/>
            </c:ext>
          </c:extLst>
        </c:ser>
        <c:ser>
          <c:idx val="0"/>
          <c:order val="2"/>
          <c:tx>
            <c:strRef>
              <c:f>'Charts Annual (Samples)'!$AJ$74</c:f>
              <c:strCache>
                <c:ptCount val="1"/>
                <c:pt idx="0">
                  <c:v>State Universities</c:v>
                </c:pt>
              </c:strCache>
            </c:strRef>
          </c:tx>
          <c:marker>
            <c:symbol val="square"/>
            <c:size val="7"/>
          </c:marker>
          <c:cat>
            <c:strRef>
              <c:f>'Charts Annual (Samples)'!$AK$71:$AU$71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(Samples)'!$AK$74:$AU$74</c:f>
              <c:numCache>
                <c:formatCode>#,##0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CA-4616-B5A2-CEA284F32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67176"/>
        <c:axId val="202367568"/>
      </c:lineChart>
      <c:catAx>
        <c:axId val="202367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367568"/>
        <c:crosses val="autoZero"/>
        <c:auto val="1"/>
        <c:lblAlgn val="ctr"/>
        <c:lblOffset val="100"/>
        <c:noMultiLvlLbl val="0"/>
      </c:catAx>
      <c:valAx>
        <c:axId val="2023675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2367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ConnSCU Annual Non-Credit</a:t>
            </a:r>
            <a:r>
              <a:rPr lang="en-US" baseline="0"/>
              <a:t> Registrations: Personal Development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'Charts Annual (Samples)'!$AJ$77</c:f>
              <c:strCache>
                <c:ptCount val="1"/>
                <c:pt idx="0">
                  <c:v>Community Colleges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</c:spPr>
          </c:marker>
          <c:cat>
            <c:strRef>
              <c:f>'Charts Annual (Samples)'!$AK$76:$AU$76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(Samples)'!$AK$77:$AU$77</c:f>
              <c:numCache>
                <c:formatCode>#,##0</c:formatCode>
                <c:ptCount val="11"/>
                <c:pt idx="0">
                  <c:v>27943</c:v>
                </c:pt>
                <c:pt idx="1">
                  <c:v>30533</c:v>
                </c:pt>
                <c:pt idx="2">
                  <c:v>29752</c:v>
                </c:pt>
                <c:pt idx="3">
                  <c:v>30248</c:v>
                </c:pt>
                <c:pt idx="4">
                  <c:v>29985</c:v>
                </c:pt>
                <c:pt idx="5">
                  <c:v>33750</c:v>
                </c:pt>
                <c:pt idx="6">
                  <c:v>30049</c:v>
                </c:pt>
                <c:pt idx="7">
                  <c:v>30232</c:v>
                </c:pt>
                <c:pt idx="8">
                  <c:v>31076</c:v>
                </c:pt>
                <c:pt idx="9">
                  <c:v>29000</c:v>
                </c:pt>
                <c:pt idx="10">
                  <c:v>28295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6A-4029-9B04-CEC0F1016F8B}"/>
            </c:ext>
          </c:extLst>
        </c:ser>
        <c:ser>
          <c:idx val="3"/>
          <c:order val="1"/>
          <c:tx>
            <c:strRef>
              <c:f>'Charts Annual (Samples)'!$AJ$78</c:f>
              <c:strCache>
                <c:ptCount val="1"/>
                <c:pt idx="0">
                  <c:v>Charter Oak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 w="0">
                <a:noFill/>
              </a:ln>
            </c:spPr>
          </c:marker>
          <c:cat>
            <c:strRef>
              <c:f>'Charts Annual (Samples)'!$AK$76:$AU$76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(Samples)'!$AK$78:$AU$78</c:f>
              <c:numCache>
                <c:formatCode>#,##0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6A-4029-9B04-CEC0F1016F8B}"/>
            </c:ext>
          </c:extLst>
        </c:ser>
        <c:ser>
          <c:idx val="0"/>
          <c:order val="2"/>
          <c:tx>
            <c:strRef>
              <c:f>'Charts Annual (Samples)'!$AJ$79</c:f>
              <c:strCache>
                <c:ptCount val="1"/>
                <c:pt idx="0">
                  <c:v>State Universities</c:v>
                </c:pt>
              </c:strCache>
            </c:strRef>
          </c:tx>
          <c:marker>
            <c:symbol val="square"/>
            <c:size val="7"/>
          </c:marker>
          <c:cat>
            <c:strRef>
              <c:f>'Charts Annual (Samples)'!$AK$76:$AU$76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(Samples)'!$AK$79:$AU$79</c:f>
              <c:numCache>
                <c:formatCode>#,##0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6A-4029-9B04-CEC0F1016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68352"/>
        <c:axId val="202368744"/>
      </c:lineChart>
      <c:catAx>
        <c:axId val="20236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368744"/>
        <c:crosses val="autoZero"/>
        <c:auto val="1"/>
        <c:lblAlgn val="ctr"/>
        <c:lblOffset val="100"/>
        <c:noMultiLvlLbl val="0"/>
      </c:catAx>
      <c:valAx>
        <c:axId val="2023687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2368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ConnSCU Annual Non-Credit Registrations: Combined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'Charts Annual (Samples)'!$AJ$82</c:f>
              <c:strCache>
                <c:ptCount val="1"/>
                <c:pt idx="0">
                  <c:v>Community Colleges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</c:spPr>
          </c:marker>
          <c:cat>
            <c:strRef>
              <c:f>'Charts Annual (Samples)'!$AK$81:$AU$81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(Samples)'!$AK$82:$AU$82</c:f>
              <c:numCache>
                <c:formatCode>#,##0</c:formatCode>
                <c:ptCount val="11"/>
                <c:pt idx="0">
                  <c:v>57128</c:v>
                </c:pt>
                <c:pt idx="1">
                  <c:v>60027</c:v>
                </c:pt>
                <c:pt idx="2">
                  <c:v>55161</c:v>
                </c:pt>
                <c:pt idx="3">
                  <c:v>58675</c:v>
                </c:pt>
                <c:pt idx="4">
                  <c:v>64713</c:v>
                </c:pt>
                <c:pt idx="5">
                  <c:v>64088</c:v>
                </c:pt>
                <c:pt idx="6">
                  <c:v>58365</c:v>
                </c:pt>
                <c:pt idx="7">
                  <c:v>58633</c:v>
                </c:pt>
                <c:pt idx="8">
                  <c:v>58285</c:v>
                </c:pt>
                <c:pt idx="9">
                  <c:v>55519</c:v>
                </c:pt>
                <c:pt idx="10">
                  <c:v>56391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5D-4224-9911-9B2255851834}"/>
            </c:ext>
          </c:extLst>
        </c:ser>
        <c:ser>
          <c:idx val="0"/>
          <c:order val="1"/>
          <c:tx>
            <c:strRef>
              <c:f>'Charts Annual (Samples)'!$AJ$83</c:f>
              <c:strCache>
                <c:ptCount val="1"/>
                <c:pt idx="0">
                  <c:v>Charter Oak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cat>
            <c:strRef>
              <c:f>'Charts Annual (Samples)'!$AK$81:$AU$81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(Samples)'!$AQ$58:$AU$58</c:f>
              <c:numCache>
                <c:formatCode>#,##0</c:formatCode>
                <c:ptCount val="5"/>
                <c:pt idx="0">
                  <c:v>98096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5D-4224-9911-9B2255851834}"/>
            </c:ext>
          </c:extLst>
        </c:ser>
        <c:ser>
          <c:idx val="1"/>
          <c:order val="2"/>
          <c:tx>
            <c:strRef>
              <c:f>'Charts Annual (Samples)'!$AJ$84</c:f>
              <c:strCache>
                <c:ptCount val="1"/>
                <c:pt idx="0">
                  <c:v>State Universities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noFill/>
              </a:ln>
            </c:spPr>
          </c:marker>
          <c:cat>
            <c:strRef>
              <c:f>'Charts Annual (Samples)'!$AK$81:$AU$81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'Charts Annual (Samples)'!$AQ$59:$AU$59</c:f>
              <c:numCache>
                <c:formatCode>#,##0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5D-4224-9911-9B2255851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69528"/>
        <c:axId val="202369920"/>
      </c:lineChart>
      <c:catAx>
        <c:axId val="202369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369920"/>
        <c:crosses val="autoZero"/>
        <c:auto val="1"/>
        <c:lblAlgn val="ctr"/>
        <c:lblOffset val="100"/>
        <c:noMultiLvlLbl val="0"/>
      </c:catAx>
      <c:valAx>
        <c:axId val="202369920"/>
        <c:scaling>
          <c:orientation val="minMax"/>
          <c:max val="65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2369528"/>
        <c:crosses val="autoZero"/>
        <c:crossBetween val="between"/>
        <c:majorUnit val="5000"/>
        <c:min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2013 ConnSCU </a:t>
            </a:r>
          </a:p>
          <a:p>
            <a:pPr>
              <a:defRPr/>
            </a:pPr>
            <a:r>
              <a:rPr lang="en-US"/>
              <a:t>Annual Non-Credit Headcount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5173939550634291"/>
                  <c:y val="8.847784026996627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8-4151-8FDB-0CC6C431135B}"/>
                </c:ext>
              </c:extLst>
            </c:dLbl>
            <c:dLbl>
              <c:idx val="1"/>
              <c:layout>
                <c:manualLayout>
                  <c:x val="-0.1930017582753612"/>
                  <c:y val="-9.579151090962116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B8-4151-8FDB-0CC6C431135B}"/>
                </c:ext>
              </c:extLst>
            </c:dLbl>
            <c:dLbl>
              <c:idx val="3"/>
              <c:layout>
                <c:manualLayout>
                  <c:x val="0.16390214815381091"/>
                  <c:y val="-0.2037402900395026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B8-4151-8FDB-0CC6C431135B}"/>
                </c:ext>
              </c:extLst>
            </c:dLbl>
            <c:dLbl>
              <c:idx val="4"/>
              <c:layout>
                <c:manualLayout>
                  <c:x val="0.12287765971001199"/>
                  <c:y val="-7.318751822688832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B8-4151-8FDB-0CC6C431135B}"/>
                </c:ext>
              </c:extLst>
            </c:dLbl>
            <c:dLbl>
              <c:idx val="5"/>
              <c:layout>
                <c:manualLayout>
                  <c:x val="0.1561772545422114"/>
                  <c:y val="0.1024237066285092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B8-4151-8FDB-0CC6C43113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'Charts Annual (Samples)'!$AK$10:$AK$15</c:f>
              <c:strCache>
                <c:ptCount val="6"/>
                <c:pt idx="0">
                  <c:v>CCC</c:v>
                </c:pt>
                <c:pt idx="1">
                  <c:v>COSC</c:v>
                </c:pt>
                <c:pt idx="2">
                  <c:v>CCSU</c:v>
                </c:pt>
                <c:pt idx="3">
                  <c:v>ECSU</c:v>
                </c:pt>
                <c:pt idx="4">
                  <c:v>SCSU</c:v>
                </c:pt>
                <c:pt idx="5">
                  <c:v>WCSU</c:v>
                </c:pt>
              </c:strCache>
            </c:strRef>
          </c:cat>
          <c:val>
            <c:numRef>
              <c:f>'Charts Annual (Samples)'!$AL$10:$AL$15</c:f>
              <c:numCache>
                <c:formatCode>#,##0</c:formatCode>
                <c:ptCount val="6"/>
                <c:pt idx="0">
                  <c:v>29306</c:v>
                </c:pt>
                <c:pt idx="1">
                  <c:v>29306</c:v>
                </c:pt>
                <c:pt idx="2">
                  <c:v>29306</c:v>
                </c:pt>
                <c:pt idx="3">
                  <c:v>29306</c:v>
                </c:pt>
                <c:pt idx="4">
                  <c:v>29306</c:v>
                </c:pt>
                <c:pt idx="5">
                  <c:v>29306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B8-4151-8FDB-0CC6C4311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9522</xdr:colOff>
      <xdr:row>78</xdr:row>
      <xdr:rowOff>9526</xdr:rowOff>
    </xdr:from>
    <xdr:to>
      <xdr:col>15</xdr:col>
      <xdr:colOff>38099</xdr:colOff>
      <xdr:row>98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600075</xdr:colOff>
      <xdr:row>78</xdr:row>
      <xdr:rowOff>9525</xdr:rowOff>
    </xdr:from>
    <xdr:to>
      <xdr:col>29</xdr:col>
      <xdr:colOff>19052</xdr:colOff>
      <xdr:row>98</xdr:row>
      <xdr:rowOff>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600075</xdr:colOff>
      <xdr:row>99</xdr:row>
      <xdr:rowOff>0</xdr:rowOff>
    </xdr:from>
    <xdr:to>
      <xdr:col>15</xdr:col>
      <xdr:colOff>19052</xdr:colOff>
      <xdr:row>118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9525</xdr:colOff>
      <xdr:row>99</xdr:row>
      <xdr:rowOff>9525</xdr:rowOff>
    </xdr:from>
    <xdr:to>
      <xdr:col>29</xdr:col>
      <xdr:colOff>38102</xdr:colOff>
      <xdr:row>118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9525</xdr:colOff>
      <xdr:row>44</xdr:row>
      <xdr:rowOff>0</xdr:rowOff>
    </xdr:from>
    <xdr:to>
      <xdr:col>14</xdr:col>
      <xdr:colOff>600075</xdr:colOff>
      <xdr:row>59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44</xdr:row>
      <xdr:rowOff>0</xdr:rowOff>
    </xdr:from>
    <xdr:to>
      <xdr:col>28</xdr:col>
      <xdr:colOff>590550</xdr:colOff>
      <xdr:row>59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59</xdr:row>
      <xdr:rowOff>161924</xdr:rowOff>
    </xdr:from>
    <xdr:to>
      <xdr:col>15</xdr:col>
      <xdr:colOff>19050</xdr:colOff>
      <xdr:row>76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60</xdr:row>
      <xdr:rowOff>0</xdr:rowOff>
    </xdr:from>
    <xdr:to>
      <xdr:col>28</xdr:col>
      <xdr:colOff>590550</xdr:colOff>
      <xdr:row>76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304801</xdr:colOff>
      <xdr:row>2</xdr:row>
      <xdr:rowOff>152400</xdr:rowOff>
    </xdr:from>
    <xdr:to>
      <xdr:col>19</xdr:col>
      <xdr:colOff>19050</xdr:colOff>
      <xdr:row>20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28575</xdr:colOff>
      <xdr:row>22</xdr:row>
      <xdr:rowOff>9525</xdr:rowOff>
    </xdr:from>
    <xdr:to>
      <xdr:col>11</xdr:col>
      <xdr:colOff>9525</xdr:colOff>
      <xdr:row>42</xdr:row>
      <xdr:rowOff>4763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304801</xdr:colOff>
      <xdr:row>21</xdr:row>
      <xdr:rowOff>171450</xdr:rowOff>
    </xdr:from>
    <xdr:to>
      <xdr:col>19</xdr:col>
      <xdr:colOff>9525</xdr:colOff>
      <xdr:row>42</xdr:row>
      <xdr:rowOff>28575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19050</xdr:colOff>
      <xdr:row>22</xdr:row>
      <xdr:rowOff>9525</xdr:rowOff>
    </xdr:from>
    <xdr:to>
      <xdr:col>27</xdr:col>
      <xdr:colOff>581025</xdr:colOff>
      <xdr:row>42</xdr:row>
      <xdr:rowOff>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0"/>
  <sheetViews>
    <sheetView zoomScaleNormal="100" workbookViewId="0">
      <selection activeCell="B7" sqref="B7"/>
    </sheetView>
  </sheetViews>
  <sheetFormatPr defaultRowHeight="12.75" x14ac:dyDescent="0.2"/>
  <cols>
    <col min="1" max="1" width="11.85546875" style="36" customWidth="1"/>
    <col min="2" max="20" width="7.7109375" style="36" customWidth="1"/>
    <col min="21" max="22" width="7.7109375" style="32" customWidth="1"/>
    <col min="23" max="252" width="9.140625" style="36"/>
    <col min="253" max="253" width="11.85546875" style="36" customWidth="1"/>
    <col min="254" max="272" width="7.7109375" style="36" customWidth="1"/>
    <col min="273" max="508" width="9.140625" style="36"/>
    <col min="509" max="509" width="11.85546875" style="36" customWidth="1"/>
    <col min="510" max="528" width="7.7109375" style="36" customWidth="1"/>
    <col min="529" max="764" width="9.140625" style="36"/>
    <col min="765" max="765" width="11.85546875" style="36" customWidth="1"/>
    <col min="766" max="784" width="7.7109375" style="36" customWidth="1"/>
    <col min="785" max="1020" width="9.140625" style="36"/>
    <col min="1021" max="1021" width="11.85546875" style="36" customWidth="1"/>
    <col min="1022" max="1040" width="7.7109375" style="36" customWidth="1"/>
    <col min="1041" max="1276" width="9.140625" style="36"/>
    <col min="1277" max="1277" width="11.85546875" style="36" customWidth="1"/>
    <col min="1278" max="1296" width="7.7109375" style="36" customWidth="1"/>
    <col min="1297" max="1532" width="9.140625" style="36"/>
    <col min="1533" max="1533" width="11.85546875" style="36" customWidth="1"/>
    <col min="1534" max="1552" width="7.7109375" style="36" customWidth="1"/>
    <col min="1553" max="1788" width="9.140625" style="36"/>
    <col min="1789" max="1789" width="11.85546875" style="36" customWidth="1"/>
    <col min="1790" max="1808" width="7.7109375" style="36" customWidth="1"/>
    <col min="1809" max="2044" width="9.140625" style="36"/>
    <col min="2045" max="2045" width="11.85546875" style="36" customWidth="1"/>
    <col min="2046" max="2064" width="7.7109375" style="36" customWidth="1"/>
    <col min="2065" max="2300" width="9.140625" style="36"/>
    <col min="2301" max="2301" width="11.85546875" style="36" customWidth="1"/>
    <col min="2302" max="2320" width="7.7109375" style="36" customWidth="1"/>
    <col min="2321" max="2556" width="9.140625" style="36"/>
    <col min="2557" max="2557" width="11.85546875" style="36" customWidth="1"/>
    <col min="2558" max="2576" width="7.7109375" style="36" customWidth="1"/>
    <col min="2577" max="2812" width="9.140625" style="36"/>
    <col min="2813" max="2813" width="11.85546875" style="36" customWidth="1"/>
    <col min="2814" max="2832" width="7.7109375" style="36" customWidth="1"/>
    <col min="2833" max="3068" width="9.140625" style="36"/>
    <col min="3069" max="3069" width="11.85546875" style="36" customWidth="1"/>
    <col min="3070" max="3088" width="7.7109375" style="36" customWidth="1"/>
    <col min="3089" max="3324" width="9.140625" style="36"/>
    <col min="3325" max="3325" width="11.85546875" style="36" customWidth="1"/>
    <col min="3326" max="3344" width="7.7109375" style="36" customWidth="1"/>
    <col min="3345" max="3580" width="9.140625" style="36"/>
    <col min="3581" max="3581" width="11.85546875" style="36" customWidth="1"/>
    <col min="3582" max="3600" width="7.7109375" style="36" customWidth="1"/>
    <col min="3601" max="3836" width="9.140625" style="36"/>
    <col min="3837" max="3837" width="11.85546875" style="36" customWidth="1"/>
    <col min="3838" max="3856" width="7.7109375" style="36" customWidth="1"/>
    <col min="3857" max="4092" width="9.140625" style="36"/>
    <col min="4093" max="4093" width="11.85546875" style="36" customWidth="1"/>
    <col min="4094" max="4112" width="7.7109375" style="36" customWidth="1"/>
    <col min="4113" max="4348" width="9.140625" style="36"/>
    <col min="4349" max="4349" width="11.85546875" style="36" customWidth="1"/>
    <col min="4350" max="4368" width="7.7109375" style="36" customWidth="1"/>
    <col min="4369" max="4604" width="9.140625" style="36"/>
    <col min="4605" max="4605" width="11.85546875" style="36" customWidth="1"/>
    <col min="4606" max="4624" width="7.7109375" style="36" customWidth="1"/>
    <col min="4625" max="4860" width="9.140625" style="36"/>
    <col min="4861" max="4861" width="11.85546875" style="36" customWidth="1"/>
    <col min="4862" max="4880" width="7.7109375" style="36" customWidth="1"/>
    <col min="4881" max="5116" width="9.140625" style="36"/>
    <col min="5117" max="5117" width="11.85546875" style="36" customWidth="1"/>
    <col min="5118" max="5136" width="7.7109375" style="36" customWidth="1"/>
    <col min="5137" max="5372" width="9.140625" style="36"/>
    <col min="5373" max="5373" width="11.85546875" style="36" customWidth="1"/>
    <col min="5374" max="5392" width="7.7109375" style="36" customWidth="1"/>
    <col min="5393" max="5628" width="9.140625" style="36"/>
    <col min="5629" max="5629" width="11.85546875" style="36" customWidth="1"/>
    <col min="5630" max="5648" width="7.7109375" style="36" customWidth="1"/>
    <col min="5649" max="5884" width="9.140625" style="36"/>
    <col min="5885" max="5885" width="11.85546875" style="36" customWidth="1"/>
    <col min="5886" max="5904" width="7.7109375" style="36" customWidth="1"/>
    <col min="5905" max="6140" width="9.140625" style="36"/>
    <col min="6141" max="6141" width="11.85546875" style="36" customWidth="1"/>
    <col min="6142" max="6160" width="7.7109375" style="36" customWidth="1"/>
    <col min="6161" max="6396" width="9.140625" style="36"/>
    <col min="6397" max="6397" width="11.85546875" style="36" customWidth="1"/>
    <col min="6398" max="6416" width="7.7109375" style="36" customWidth="1"/>
    <col min="6417" max="6652" width="9.140625" style="36"/>
    <col min="6653" max="6653" width="11.85546875" style="36" customWidth="1"/>
    <col min="6654" max="6672" width="7.7109375" style="36" customWidth="1"/>
    <col min="6673" max="6908" width="9.140625" style="36"/>
    <col min="6909" max="6909" width="11.85546875" style="36" customWidth="1"/>
    <col min="6910" max="6928" width="7.7109375" style="36" customWidth="1"/>
    <col min="6929" max="7164" width="9.140625" style="36"/>
    <col min="7165" max="7165" width="11.85546875" style="36" customWidth="1"/>
    <col min="7166" max="7184" width="7.7109375" style="36" customWidth="1"/>
    <col min="7185" max="7420" width="9.140625" style="36"/>
    <col min="7421" max="7421" width="11.85546875" style="36" customWidth="1"/>
    <col min="7422" max="7440" width="7.7109375" style="36" customWidth="1"/>
    <col min="7441" max="7676" width="9.140625" style="36"/>
    <col min="7677" max="7677" width="11.85546875" style="36" customWidth="1"/>
    <col min="7678" max="7696" width="7.7109375" style="36" customWidth="1"/>
    <col min="7697" max="7932" width="9.140625" style="36"/>
    <col min="7933" max="7933" width="11.85546875" style="36" customWidth="1"/>
    <col min="7934" max="7952" width="7.7109375" style="36" customWidth="1"/>
    <col min="7953" max="8188" width="9.140625" style="36"/>
    <col min="8189" max="8189" width="11.85546875" style="36" customWidth="1"/>
    <col min="8190" max="8208" width="7.7109375" style="36" customWidth="1"/>
    <col min="8209" max="8444" width="9.140625" style="36"/>
    <col min="8445" max="8445" width="11.85546875" style="36" customWidth="1"/>
    <col min="8446" max="8464" width="7.7109375" style="36" customWidth="1"/>
    <col min="8465" max="8700" width="9.140625" style="36"/>
    <col min="8701" max="8701" width="11.85546875" style="36" customWidth="1"/>
    <col min="8702" max="8720" width="7.7109375" style="36" customWidth="1"/>
    <col min="8721" max="8956" width="9.140625" style="36"/>
    <col min="8957" max="8957" width="11.85546875" style="36" customWidth="1"/>
    <col min="8958" max="8976" width="7.7109375" style="36" customWidth="1"/>
    <col min="8977" max="9212" width="9.140625" style="36"/>
    <col min="9213" max="9213" width="11.85546875" style="36" customWidth="1"/>
    <col min="9214" max="9232" width="7.7109375" style="36" customWidth="1"/>
    <col min="9233" max="9468" width="9.140625" style="36"/>
    <col min="9469" max="9469" width="11.85546875" style="36" customWidth="1"/>
    <col min="9470" max="9488" width="7.7109375" style="36" customWidth="1"/>
    <col min="9489" max="9724" width="9.140625" style="36"/>
    <col min="9725" max="9725" width="11.85546875" style="36" customWidth="1"/>
    <col min="9726" max="9744" width="7.7109375" style="36" customWidth="1"/>
    <col min="9745" max="9980" width="9.140625" style="36"/>
    <col min="9981" max="9981" width="11.85546875" style="36" customWidth="1"/>
    <col min="9982" max="10000" width="7.7109375" style="36" customWidth="1"/>
    <col min="10001" max="10236" width="9.140625" style="36"/>
    <col min="10237" max="10237" width="11.85546875" style="36" customWidth="1"/>
    <col min="10238" max="10256" width="7.7109375" style="36" customWidth="1"/>
    <col min="10257" max="10492" width="9.140625" style="36"/>
    <col min="10493" max="10493" width="11.85546875" style="36" customWidth="1"/>
    <col min="10494" max="10512" width="7.7109375" style="36" customWidth="1"/>
    <col min="10513" max="10748" width="9.140625" style="36"/>
    <col min="10749" max="10749" width="11.85546875" style="36" customWidth="1"/>
    <col min="10750" max="10768" width="7.7109375" style="36" customWidth="1"/>
    <col min="10769" max="11004" width="9.140625" style="36"/>
    <col min="11005" max="11005" width="11.85546875" style="36" customWidth="1"/>
    <col min="11006" max="11024" width="7.7109375" style="36" customWidth="1"/>
    <col min="11025" max="11260" width="9.140625" style="36"/>
    <col min="11261" max="11261" width="11.85546875" style="36" customWidth="1"/>
    <col min="11262" max="11280" width="7.7109375" style="36" customWidth="1"/>
    <col min="11281" max="11516" width="9.140625" style="36"/>
    <col min="11517" max="11517" width="11.85546875" style="36" customWidth="1"/>
    <col min="11518" max="11536" width="7.7109375" style="36" customWidth="1"/>
    <col min="11537" max="11772" width="9.140625" style="36"/>
    <col min="11773" max="11773" width="11.85546875" style="36" customWidth="1"/>
    <col min="11774" max="11792" width="7.7109375" style="36" customWidth="1"/>
    <col min="11793" max="12028" width="9.140625" style="36"/>
    <col min="12029" max="12029" width="11.85546875" style="36" customWidth="1"/>
    <col min="12030" max="12048" width="7.7109375" style="36" customWidth="1"/>
    <col min="12049" max="12284" width="9.140625" style="36"/>
    <col min="12285" max="12285" width="11.85546875" style="36" customWidth="1"/>
    <col min="12286" max="12304" width="7.7109375" style="36" customWidth="1"/>
    <col min="12305" max="12540" width="9.140625" style="36"/>
    <col min="12541" max="12541" width="11.85546875" style="36" customWidth="1"/>
    <col min="12542" max="12560" width="7.7109375" style="36" customWidth="1"/>
    <col min="12561" max="12796" width="9.140625" style="36"/>
    <col min="12797" max="12797" width="11.85546875" style="36" customWidth="1"/>
    <col min="12798" max="12816" width="7.7109375" style="36" customWidth="1"/>
    <col min="12817" max="13052" width="9.140625" style="36"/>
    <col min="13053" max="13053" width="11.85546875" style="36" customWidth="1"/>
    <col min="13054" max="13072" width="7.7109375" style="36" customWidth="1"/>
    <col min="13073" max="13308" width="9.140625" style="36"/>
    <col min="13309" max="13309" width="11.85546875" style="36" customWidth="1"/>
    <col min="13310" max="13328" width="7.7109375" style="36" customWidth="1"/>
    <col min="13329" max="13564" width="9.140625" style="36"/>
    <col min="13565" max="13565" width="11.85546875" style="36" customWidth="1"/>
    <col min="13566" max="13584" width="7.7109375" style="36" customWidth="1"/>
    <col min="13585" max="13820" width="9.140625" style="36"/>
    <col min="13821" max="13821" width="11.85546875" style="36" customWidth="1"/>
    <col min="13822" max="13840" width="7.7109375" style="36" customWidth="1"/>
    <col min="13841" max="14076" width="9.140625" style="36"/>
    <col min="14077" max="14077" width="11.85546875" style="36" customWidth="1"/>
    <col min="14078" max="14096" width="7.7109375" style="36" customWidth="1"/>
    <col min="14097" max="14332" width="9.140625" style="36"/>
    <col min="14333" max="14333" width="11.85546875" style="36" customWidth="1"/>
    <col min="14334" max="14352" width="7.7109375" style="36" customWidth="1"/>
    <col min="14353" max="14588" width="9.140625" style="36"/>
    <col min="14589" max="14589" width="11.85546875" style="36" customWidth="1"/>
    <col min="14590" max="14608" width="7.7109375" style="36" customWidth="1"/>
    <col min="14609" max="14844" width="9.140625" style="36"/>
    <col min="14845" max="14845" width="11.85546875" style="36" customWidth="1"/>
    <col min="14846" max="14864" width="7.7109375" style="36" customWidth="1"/>
    <col min="14865" max="15100" width="9.140625" style="36"/>
    <col min="15101" max="15101" width="11.85546875" style="36" customWidth="1"/>
    <col min="15102" max="15120" width="7.7109375" style="36" customWidth="1"/>
    <col min="15121" max="15356" width="9.140625" style="36"/>
    <col min="15357" max="15357" width="11.85546875" style="36" customWidth="1"/>
    <col min="15358" max="15376" width="7.7109375" style="36" customWidth="1"/>
    <col min="15377" max="15612" width="9.140625" style="36"/>
    <col min="15613" max="15613" width="11.85546875" style="36" customWidth="1"/>
    <col min="15614" max="15632" width="7.7109375" style="36" customWidth="1"/>
    <col min="15633" max="15868" width="9.140625" style="36"/>
    <col min="15869" max="15869" width="11.85546875" style="36" customWidth="1"/>
    <col min="15870" max="15888" width="7.7109375" style="36" customWidth="1"/>
    <col min="15889" max="16124" width="9.140625" style="36"/>
    <col min="16125" max="16125" width="11.85546875" style="36" customWidth="1"/>
    <col min="16126" max="16144" width="7.7109375" style="36" customWidth="1"/>
    <col min="16145" max="16384" width="9.140625" style="36"/>
  </cols>
  <sheetData>
    <row r="1" spans="1:22" ht="16.5" x14ac:dyDescent="0.25">
      <c r="A1" s="105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36"/>
    </row>
    <row r="2" spans="1:22" ht="16.5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3"/>
      <c r="V2" s="33"/>
    </row>
    <row r="3" spans="1:22" ht="16.5" x14ac:dyDescent="0.25">
      <c r="A3" s="33" t="s">
        <v>38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ht="15" customHeight="1" x14ac:dyDescent="0.2">
      <c r="A5" s="40" t="s">
        <v>0</v>
      </c>
      <c r="B5" s="110" t="s">
        <v>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08" t="s">
        <v>68</v>
      </c>
      <c r="Q5" s="110" t="s">
        <v>2</v>
      </c>
      <c r="R5" s="111"/>
      <c r="S5" s="111"/>
      <c r="T5" s="111"/>
      <c r="U5" s="111"/>
      <c r="V5" s="106" t="s">
        <v>67</v>
      </c>
    </row>
    <row r="6" spans="1:22" ht="85.5" customHeight="1" x14ac:dyDescent="0.2">
      <c r="A6" s="40"/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11</v>
      </c>
      <c r="K6" s="42" t="s">
        <v>12</v>
      </c>
      <c r="L6" s="42" t="s">
        <v>13</v>
      </c>
      <c r="M6" s="42" t="s">
        <v>14</v>
      </c>
      <c r="N6" s="43" t="s">
        <v>63</v>
      </c>
      <c r="O6" s="43" t="s">
        <v>66</v>
      </c>
      <c r="P6" s="109"/>
      <c r="Q6" s="42" t="s">
        <v>15</v>
      </c>
      <c r="R6" s="42" t="s">
        <v>16</v>
      </c>
      <c r="S6" s="42" t="s">
        <v>17</v>
      </c>
      <c r="T6" s="42" t="s">
        <v>18</v>
      </c>
      <c r="U6" s="44" t="s">
        <v>64</v>
      </c>
      <c r="V6" s="107"/>
    </row>
    <row r="7" spans="1:22" s="32" customFormat="1" ht="21" customHeight="1" x14ac:dyDescent="0.2">
      <c r="A7" s="45" t="s">
        <v>19</v>
      </c>
      <c r="B7" s="53">
        <v>1658</v>
      </c>
      <c r="C7" s="54">
        <v>4376</v>
      </c>
      <c r="D7" s="54">
        <v>3222</v>
      </c>
      <c r="E7" s="54">
        <v>794</v>
      </c>
      <c r="F7" s="54">
        <v>7030</v>
      </c>
      <c r="G7" s="54">
        <v>1753</v>
      </c>
      <c r="H7" s="54">
        <v>5868</v>
      </c>
      <c r="I7" s="54">
        <v>1728</v>
      </c>
      <c r="J7" s="54">
        <v>7922</v>
      </c>
      <c r="K7" s="54">
        <v>1252</v>
      </c>
      <c r="L7" s="54">
        <v>2497</v>
      </c>
      <c r="M7" s="54">
        <v>3493</v>
      </c>
      <c r="N7" s="48">
        <f>SUM(B7:M7)</f>
        <v>41593</v>
      </c>
      <c r="O7" s="48">
        <v>40462</v>
      </c>
      <c r="P7" s="49" t="s">
        <v>60</v>
      </c>
      <c r="Q7" s="50" t="s">
        <v>60</v>
      </c>
      <c r="R7" s="50" t="s">
        <v>60</v>
      </c>
      <c r="S7" s="50" t="s">
        <v>60</v>
      </c>
      <c r="T7" s="51" t="s">
        <v>60</v>
      </c>
      <c r="U7" s="52" t="s">
        <v>60</v>
      </c>
      <c r="V7" s="52" t="s">
        <v>60</v>
      </c>
    </row>
    <row r="8" spans="1:22" ht="21" customHeight="1" x14ac:dyDescent="0.2">
      <c r="A8" s="45" t="s">
        <v>20</v>
      </c>
      <c r="B8" s="53">
        <v>1189</v>
      </c>
      <c r="C8" s="54">
        <v>3117</v>
      </c>
      <c r="D8" s="54">
        <v>3366</v>
      </c>
      <c r="E8" s="54">
        <v>1221</v>
      </c>
      <c r="F8" s="54">
        <v>6810</v>
      </c>
      <c r="G8" s="54">
        <v>1531</v>
      </c>
      <c r="H8" s="54">
        <v>5953</v>
      </c>
      <c r="I8" s="54">
        <v>1390</v>
      </c>
      <c r="J8" s="54">
        <v>7839</v>
      </c>
      <c r="K8" s="54">
        <v>1267</v>
      </c>
      <c r="L8" s="54">
        <v>2077</v>
      </c>
      <c r="M8" s="54">
        <v>3594</v>
      </c>
      <c r="N8" s="48">
        <f t="shared" ref="N8:N19" si="0">SUM(B8:M8)</f>
        <v>39354</v>
      </c>
      <c r="O8" s="48">
        <v>38789</v>
      </c>
      <c r="P8" s="49" t="s">
        <v>60</v>
      </c>
      <c r="Q8" s="50" t="s">
        <v>60</v>
      </c>
      <c r="R8" s="50" t="s">
        <v>60</v>
      </c>
      <c r="S8" s="50" t="s">
        <v>60</v>
      </c>
      <c r="T8" s="55" t="s">
        <v>60</v>
      </c>
      <c r="U8" s="56" t="s">
        <v>60</v>
      </c>
      <c r="V8" s="56" t="s">
        <v>60</v>
      </c>
    </row>
    <row r="9" spans="1:22" ht="21" customHeight="1" x14ac:dyDescent="0.2">
      <c r="A9" s="45" t="s">
        <v>21</v>
      </c>
      <c r="B9" s="53">
        <v>987</v>
      </c>
      <c r="C9" s="54">
        <v>3964</v>
      </c>
      <c r="D9" s="54">
        <v>3302</v>
      </c>
      <c r="E9" s="54">
        <v>1188</v>
      </c>
      <c r="F9" s="54">
        <v>7000</v>
      </c>
      <c r="G9" s="54">
        <v>1769</v>
      </c>
      <c r="H9" s="54">
        <v>5384</v>
      </c>
      <c r="I9" s="54">
        <v>1716</v>
      </c>
      <c r="J9" s="54">
        <v>8250</v>
      </c>
      <c r="K9" s="54">
        <v>1228</v>
      </c>
      <c r="L9" s="54">
        <v>1847</v>
      </c>
      <c r="M9" s="54">
        <v>3081</v>
      </c>
      <c r="N9" s="48">
        <f t="shared" si="0"/>
        <v>39716</v>
      </c>
      <c r="O9" s="48">
        <v>39149</v>
      </c>
      <c r="P9" s="49" t="s">
        <v>60</v>
      </c>
      <c r="Q9" s="50" t="s">
        <v>60</v>
      </c>
      <c r="R9" s="50" t="s">
        <v>60</v>
      </c>
      <c r="S9" s="50" t="s">
        <v>60</v>
      </c>
      <c r="T9" s="55" t="s">
        <v>60</v>
      </c>
      <c r="U9" s="56" t="s">
        <v>60</v>
      </c>
      <c r="V9" s="56" t="s">
        <v>60</v>
      </c>
    </row>
    <row r="10" spans="1:22" s="32" customFormat="1" ht="21" customHeight="1" x14ac:dyDescent="0.2">
      <c r="A10" s="45" t="s">
        <v>22</v>
      </c>
      <c r="B10" s="53">
        <v>1309</v>
      </c>
      <c r="C10" s="54">
        <v>3730</v>
      </c>
      <c r="D10" s="54">
        <v>3519</v>
      </c>
      <c r="E10" s="54">
        <v>890</v>
      </c>
      <c r="F10" s="54">
        <v>6708</v>
      </c>
      <c r="G10" s="54">
        <v>1423</v>
      </c>
      <c r="H10" s="54">
        <v>5077</v>
      </c>
      <c r="I10" s="54">
        <v>1427</v>
      </c>
      <c r="J10" s="54">
        <v>7267</v>
      </c>
      <c r="K10" s="54">
        <v>1929</v>
      </c>
      <c r="L10" s="54">
        <v>2001</v>
      </c>
      <c r="M10" s="54">
        <v>3535</v>
      </c>
      <c r="N10" s="48">
        <f t="shared" si="0"/>
        <v>38815</v>
      </c>
      <c r="O10" s="48">
        <v>38044</v>
      </c>
      <c r="P10" s="49" t="s">
        <v>60</v>
      </c>
      <c r="Q10" s="50" t="s">
        <v>60</v>
      </c>
      <c r="R10" s="50" t="s">
        <v>60</v>
      </c>
      <c r="S10" s="50" t="s">
        <v>60</v>
      </c>
      <c r="T10" s="55" t="s">
        <v>60</v>
      </c>
      <c r="U10" s="56" t="s">
        <v>60</v>
      </c>
      <c r="V10" s="56" t="s">
        <v>60</v>
      </c>
    </row>
    <row r="11" spans="1:22" s="32" customFormat="1" ht="21" customHeight="1" x14ac:dyDescent="0.2">
      <c r="A11" s="57" t="s">
        <v>23</v>
      </c>
      <c r="B11" s="58">
        <v>1499</v>
      </c>
      <c r="C11" s="59">
        <v>3655</v>
      </c>
      <c r="D11" s="59">
        <v>3320</v>
      </c>
      <c r="E11" s="59">
        <v>677</v>
      </c>
      <c r="F11" s="59">
        <v>7456</v>
      </c>
      <c r="G11" s="59">
        <v>1360</v>
      </c>
      <c r="H11" s="59">
        <v>4851</v>
      </c>
      <c r="I11" s="59">
        <v>1547</v>
      </c>
      <c r="J11" s="59">
        <v>6999</v>
      </c>
      <c r="K11" s="59">
        <v>2115</v>
      </c>
      <c r="L11" s="59">
        <v>1643</v>
      </c>
      <c r="M11" s="59">
        <v>4678</v>
      </c>
      <c r="N11" s="60">
        <f t="shared" si="0"/>
        <v>39800</v>
      </c>
      <c r="O11" s="60">
        <v>38973</v>
      </c>
      <c r="P11" s="61" t="s">
        <v>60</v>
      </c>
      <c r="Q11" s="62" t="s">
        <v>60</v>
      </c>
      <c r="R11" s="62" t="s">
        <v>60</v>
      </c>
      <c r="S11" s="62" t="s">
        <v>60</v>
      </c>
      <c r="T11" s="63" t="s">
        <v>60</v>
      </c>
      <c r="U11" s="64" t="s">
        <v>60</v>
      </c>
      <c r="V11" s="64" t="s">
        <v>60</v>
      </c>
    </row>
    <row r="12" spans="1:22" s="32" customFormat="1" ht="21" customHeight="1" x14ac:dyDescent="0.2">
      <c r="A12" s="65" t="s">
        <v>24</v>
      </c>
      <c r="B12" s="66">
        <v>1659</v>
      </c>
      <c r="C12" s="67">
        <v>3915</v>
      </c>
      <c r="D12" s="67">
        <v>3029</v>
      </c>
      <c r="E12" s="67">
        <v>603</v>
      </c>
      <c r="F12" s="67">
        <v>7721</v>
      </c>
      <c r="G12" s="67">
        <v>1369</v>
      </c>
      <c r="H12" s="67">
        <v>4814</v>
      </c>
      <c r="I12" s="67">
        <v>1600</v>
      </c>
      <c r="J12" s="67">
        <v>6177</v>
      </c>
      <c r="K12" s="67">
        <v>2644</v>
      </c>
      <c r="L12" s="67">
        <v>1483</v>
      </c>
      <c r="M12" s="67">
        <v>5289</v>
      </c>
      <c r="N12" s="48">
        <f t="shared" si="0"/>
        <v>40303</v>
      </c>
      <c r="O12" s="68">
        <v>39162</v>
      </c>
      <c r="P12" s="49" t="s">
        <v>60</v>
      </c>
      <c r="Q12" s="69" t="s">
        <v>60</v>
      </c>
      <c r="R12" s="69" t="s">
        <v>60</v>
      </c>
      <c r="S12" s="69" t="s">
        <v>60</v>
      </c>
      <c r="T12" s="70" t="s">
        <v>60</v>
      </c>
      <c r="U12" s="71" t="s">
        <v>60</v>
      </c>
      <c r="V12" s="71" t="s">
        <v>60</v>
      </c>
    </row>
    <row r="13" spans="1:22" s="32" customFormat="1" ht="21" customHeight="1" x14ac:dyDescent="0.2">
      <c r="A13" s="45" t="s">
        <v>25</v>
      </c>
      <c r="B13" s="53">
        <v>1567</v>
      </c>
      <c r="C13" s="54">
        <v>3633</v>
      </c>
      <c r="D13" s="54">
        <v>2717</v>
      </c>
      <c r="E13" s="54">
        <v>729</v>
      </c>
      <c r="F13" s="54">
        <v>7111</v>
      </c>
      <c r="G13" s="54">
        <v>1416</v>
      </c>
      <c r="H13" s="54">
        <v>4448</v>
      </c>
      <c r="I13" s="54">
        <v>1898</v>
      </c>
      <c r="J13" s="54">
        <v>7337</v>
      </c>
      <c r="K13" s="54">
        <v>2423</v>
      </c>
      <c r="L13" s="54">
        <v>2521</v>
      </c>
      <c r="M13" s="54">
        <v>5925</v>
      </c>
      <c r="N13" s="48">
        <f t="shared" si="0"/>
        <v>41725</v>
      </c>
      <c r="O13" s="48">
        <v>40372</v>
      </c>
      <c r="P13" s="49" t="s">
        <v>60</v>
      </c>
      <c r="Q13" s="72" t="s">
        <v>60</v>
      </c>
      <c r="R13" s="72" t="s">
        <v>60</v>
      </c>
      <c r="S13" s="72" t="s">
        <v>60</v>
      </c>
      <c r="T13" s="73" t="s">
        <v>60</v>
      </c>
      <c r="U13" s="74" t="s">
        <v>60</v>
      </c>
      <c r="V13" s="74" t="s">
        <v>60</v>
      </c>
    </row>
    <row r="14" spans="1:22" s="32" customFormat="1" ht="21" customHeight="1" x14ac:dyDescent="0.2">
      <c r="A14" s="45" t="s">
        <v>26</v>
      </c>
      <c r="B14" s="53">
        <v>1207</v>
      </c>
      <c r="C14" s="54">
        <v>3221</v>
      </c>
      <c r="D14" s="54">
        <v>2888</v>
      </c>
      <c r="E14" s="54">
        <v>794</v>
      </c>
      <c r="F14" s="54">
        <v>7142</v>
      </c>
      <c r="G14" s="54">
        <v>1447</v>
      </c>
      <c r="H14" s="54">
        <v>4177</v>
      </c>
      <c r="I14" s="54">
        <v>1640</v>
      </c>
      <c r="J14" s="54">
        <v>7076</v>
      </c>
      <c r="K14" s="54">
        <v>2201</v>
      </c>
      <c r="L14" s="54">
        <v>1223</v>
      </c>
      <c r="M14" s="54">
        <v>5179</v>
      </c>
      <c r="N14" s="48">
        <f t="shared" si="0"/>
        <v>38195</v>
      </c>
      <c r="O14" s="48">
        <v>37445</v>
      </c>
      <c r="P14" s="49" t="s">
        <v>60</v>
      </c>
      <c r="Q14" s="72" t="s">
        <v>60</v>
      </c>
      <c r="R14" s="72" t="s">
        <v>60</v>
      </c>
      <c r="S14" s="72" t="s">
        <v>60</v>
      </c>
      <c r="T14" s="73" t="s">
        <v>60</v>
      </c>
      <c r="U14" s="74" t="s">
        <v>60</v>
      </c>
      <c r="V14" s="74" t="s">
        <v>60</v>
      </c>
    </row>
    <row r="15" spans="1:22" s="32" customFormat="1" ht="21" customHeight="1" x14ac:dyDescent="0.2">
      <c r="A15" s="45" t="s">
        <v>27</v>
      </c>
      <c r="B15" s="53">
        <v>1229</v>
      </c>
      <c r="C15" s="54">
        <v>2535</v>
      </c>
      <c r="D15" s="54">
        <v>2280</v>
      </c>
      <c r="E15" s="54">
        <v>561</v>
      </c>
      <c r="F15" s="54">
        <v>5803</v>
      </c>
      <c r="G15" s="54">
        <v>1587</v>
      </c>
      <c r="H15" s="54">
        <v>3627</v>
      </c>
      <c r="I15" s="54">
        <v>1402</v>
      </c>
      <c r="J15" s="54">
        <v>6495</v>
      </c>
      <c r="K15" s="54">
        <v>2104</v>
      </c>
      <c r="L15" s="54">
        <v>1632</v>
      </c>
      <c r="M15" s="54">
        <v>4691</v>
      </c>
      <c r="N15" s="48">
        <f t="shared" si="0"/>
        <v>33946</v>
      </c>
      <c r="O15" s="48">
        <v>33440</v>
      </c>
      <c r="P15" s="49" t="s">
        <v>60</v>
      </c>
      <c r="Q15" s="72" t="s">
        <v>60</v>
      </c>
      <c r="R15" s="72" t="s">
        <v>60</v>
      </c>
      <c r="S15" s="72" t="s">
        <v>60</v>
      </c>
      <c r="T15" s="73" t="s">
        <v>60</v>
      </c>
      <c r="U15" s="74" t="s">
        <v>60</v>
      </c>
      <c r="V15" s="74" t="s">
        <v>60</v>
      </c>
    </row>
    <row r="16" spans="1:22" s="32" customFormat="1" ht="21" customHeight="1" x14ac:dyDescent="0.2">
      <c r="A16" s="57" t="s">
        <v>28</v>
      </c>
      <c r="B16" s="58">
        <v>1213</v>
      </c>
      <c r="C16" s="59">
        <v>2089</v>
      </c>
      <c r="D16" s="59">
        <v>2040</v>
      </c>
      <c r="E16" s="59">
        <v>511</v>
      </c>
      <c r="F16" s="59">
        <v>5393</v>
      </c>
      <c r="G16" s="59">
        <v>1684</v>
      </c>
      <c r="H16" s="59">
        <v>3269</v>
      </c>
      <c r="I16" s="59">
        <v>1162</v>
      </c>
      <c r="J16" s="59">
        <v>5375</v>
      </c>
      <c r="K16" s="59">
        <v>2019</v>
      </c>
      <c r="L16" s="59">
        <v>1924</v>
      </c>
      <c r="M16" s="59">
        <v>4995</v>
      </c>
      <c r="N16" s="60">
        <f t="shared" si="0"/>
        <v>31674</v>
      </c>
      <c r="O16" s="60">
        <v>31067</v>
      </c>
      <c r="P16" s="61" t="s">
        <v>60</v>
      </c>
      <c r="Q16" s="75" t="s">
        <v>60</v>
      </c>
      <c r="R16" s="75" t="s">
        <v>60</v>
      </c>
      <c r="S16" s="75" t="s">
        <v>60</v>
      </c>
      <c r="T16" s="76" t="s">
        <v>60</v>
      </c>
      <c r="U16" s="77" t="s">
        <v>60</v>
      </c>
      <c r="V16" s="77" t="s">
        <v>60</v>
      </c>
    </row>
    <row r="17" spans="1:22" s="32" customFormat="1" ht="21" customHeight="1" x14ac:dyDescent="0.2">
      <c r="A17" s="78">
        <v>2012</v>
      </c>
      <c r="B17" s="66">
        <v>1448</v>
      </c>
      <c r="C17" s="67">
        <v>1921</v>
      </c>
      <c r="D17" s="67">
        <v>1696</v>
      </c>
      <c r="E17" s="67">
        <v>455</v>
      </c>
      <c r="F17" s="67">
        <v>5499</v>
      </c>
      <c r="G17" s="67">
        <v>1882</v>
      </c>
      <c r="H17" s="67">
        <v>3256</v>
      </c>
      <c r="I17" s="67">
        <v>1094</v>
      </c>
      <c r="J17" s="67">
        <v>5396</v>
      </c>
      <c r="K17" s="67">
        <v>2028</v>
      </c>
      <c r="L17" s="67">
        <v>1575</v>
      </c>
      <c r="M17" s="67">
        <v>4817</v>
      </c>
      <c r="N17" s="48">
        <f t="shared" si="0"/>
        <v>31067</v>
      </c>
      <c r="O17" s="68">
        <v>30601</v>
      </c>
      <c r="P17" s="79" t="s">
        <v>60</v>
      </c>
      <c r="Q17" s="80" t="s">
        <v>60</v>
      </c>
      <c r="R17" s="80" t="s">
        <v>60</v>
      </c>
      <c r="S17" s="80" t="s">
        <v>60</v>
      </c>
      <c r="T17" s="51" t="s">
        <v>60</v>
      </c>
      <c r="U17" s="52" t="s">
        <v>60</v>
      </c>
      <c r="V17" s="52" t="s">
        <v>60</v>
      </c>
    </row>
    <row r="18" spans="1:22" ht="21" customHeight="1" x14ac:dyDescent="0.2">
      <c r="A18" s="45">
        <v>2013</v>
      </c>
      <c r="B18" s="53">
        <v>1170</v>
      </c>
      <c r="C18" s="54">
        <v>2676</v>
      </c>
      <c r="D18" s="54">
        <v>1484</v>
      </c>
      <c r="E18" s="54">
        <v>566</v>
      </c>
      <c r="F18" s="54">
        <v>5188</v>
      </c>
      <c r="G18" s="54">
        <v>1587</v>
      </c>
      <c r="H18" s="54">
        <v>2746</v>
      </c>
      <c r="I18" s="54">
        <v>651</v>
      </c>
      <c r="J18" s="54">
        <v>5399</v>
      </c>
      <c r="K18" s="54">
        <v>1973</v>
      </c>
      <c r="L18" s="54">
        <v>1445</v>
      </c>
      <c r="M18" s="54">
        <v>5002</v>
      </c>
      <c r="N18" s="48">
        <f t="shared" si="0"/>
        <v>29887</v>
      </c>
      <c r="O18" s="48">
        <v>29306</v>
      </c>
      <c r="P18" s="49" t="s">
        <v>60</v>
      </c>
      <c r="Q18" s="50" t="s">
        <v>60</v>
      </c>
      <c r="R18" s="50" t="s">
        <v>60</v>
      </c>
      <c r="S18" s="50" t="s">
        <v>60</v>
      </c>
      <c r="T18" s="55" t="s">
        <v>60</v>
      </c>
      <c r="U18" s="56" t="s">
        <v>60</v>
      </c>
      <c r="V18" s="56" t="s">
        <v>60</v>
      </c>
    </row>
    <row r="19" spans="1:22" ht="21" customHeight="1" x14ac:dyDescent="0.2">
      <c r="A19" s="45">
        <v>2014</v>
      </c>
      <c r="B19" s="53">
        <v>1379</v>
      </c>
      <c r="C19" s="54">
        <v>1769</v>
      </c>
      <c r="D19" s="54">
        <v>1599</v>
      </c>
      <c r="E19" s="54">
        <v>648</v>
      </c>
      <c r="F19" s="54">
        <v>5344</v>
      </c>
      <c r="G19" s="54">
        <v>1075</v>
      </c>
      <c r="H19" s="54">
        <v>2536</v>
      </c>
      <c r="I19" s="54">
        <v>611</v>
      </c>
      <c r="J19" s="54">
        <v>5292</v>
      </c>
      <c r="K19" s="54">
        <v>1640</v>
      </c>
      <c r="L19" s="54">
        <v>1557</v>
      </c>
      <c r="M19" s="83">
        <v>5388</v>
      </c>
      <c r="N19" s="48">
        <f t="shared" si="0"/>
        <v>28838</v>
      </c>
      <c r="O19" s="48">
        <v>28331</v>
      </c>
      <c r="P19" s="49" t="s">
        <v>60</v>
      </c>
      <c r="Q19" s="50" t="s">
        <v>60</v>
      </c>
      <c r="R19" s="50" t="s">
        <v>60</v>
      </c>
      <c r="S19" s="50" t="s">
        <v>60</v>
      </c>
      <c r="T19" s="55" t="s">
        <v>60</v>
      </c>
      <c r="U19" s="56" t="s">
        <v>60</v>
      </c>
      <c r="V19" s="56" t="s">
        <v>60</v>
      </c>
    </row>
    <row r="20" spans="1:22" ht="21" customHeight="1" x14ac:dyDescent="0.2">
      <c r="A20" s="45">
        <v>2015</v>
      </c>
      <c r="B20" s="53">
        <v>1263</v>
      </c>
      <c r="C20" s="54">
        <v>2608</v>
      </c>
      <c r="D20" s="54">
        <v>1797</v>
      </c>
      <c r="E20" s="54">
        <v>961</v>
      </c>
      <c r="F20" s="54">
        <v>5295</v>
      </c>
      <c r="G20" s="54">
        <v>1288</v>
      </c>
      <c r="H20" s="54">
        <v>2873</v>
      </c>
      <c r="I20" s="54">
        <v>601</v>
      </c>
      <c r="J20" s="54">
        <v>5206</v>
      </c>
      <c r="K20" s="54">
        <v>1776</v>
      </c>
      <c r="L20" s="54">
        <v>1524</v>
      </c>
      <c r="M20" s="83">
        <v>4946</v>
      </c>
      <c r="N20" s="83">
        <v>30138</v>
      </c>
      <c r="O20" s="48">
        <v>29443</v>
      </c>
      <c r="P20" s="49" t="s">
        <v>60</v>
      </c>
      <c r="Q20" s="50" t="s">
        <v>60</v>
      </c>
      <c r="R20" s="50" t="s">
        <v>60</v>
      </c>
      <c r="S20" s="50" t="s">
        <v>60</v>
      </c>
      <c r="T20" s="55" t="s">
        <v>60</v>
      </c>
      <c r="U20" s="56" t="s">
        <v>60</v>
      </c>
      <c r="V20" s="56" t="s">
        <v>60</v>
      </c>
    </row>
    <row r="21" spans="1:22" s="91" customFormat="1" ht="21" customHeight="1" x14ac:dyDescent="0.2">
      <c r="A21" s="57">
        <v>2016</v>
      </c>
      <c r="B21" s="58">
        <v>1428</v>
      </c>
      <c r="C21" s="59">
        <v>2732</v>
      </c>
      <c r="D21" s="59">
        <v>1924</v>
      </c>
      <c r="E21" s="59">
        <v>913</v>
      </c>
      <c r="F21" s="59">
        <v>6006</v>
      </c>
      <c r="G21" s="59">
        <v>1688</v>
      </c>
      <c r="H21" s="59">
        <v>2736</v>
      </c>
      <c r="I21" s="59">
        <v>565</v>
      </c>
      <c r="J21" s="59">
        <v>6417</v>
      </c>
      <c r="K21" s="59">
        <v>1948</v>
      </c>
      <c r="L21" s="59">
        <v>1406</v>
      </c>
      <c r="M21" s="82">
        <v>4913</v>
      </c>
      <c r="N21" s="82">
        <v>32676</v>
      </c>
      <c r="O21" s="60">
        <v>32144</v>
      </c>
      <c r="P21" s="61" t="s">
        <v>60</v>
      </c>
      <c r="Q21" s="62" t="s">
        <v>60</v>
      </c>
      <c r="R21" s="62" t="s">
        <v>60</v>
      </c>
      <c r="S21" s="62" t="s">
        <v>60</v>
      </c>
      <c r="T21" s="63" t="s">
        <v>60</v>
      </c>
      <c r="U21" s="64" t="s">
        <v>60</v>
      </c>
      <c r="V21" s="64" t="s">
        <v>60</v>
      </c>
    </row>
    <row r="22" spans="1:22" ht="21" customHeight="1" x14ac:dyDescent="0.2">
      <c r="A22" s="45">
        <v>2017</v>
      </c>
      <c r="B22" s="53">
        <v>1254</v>
      </c>
      <c r="C22" s="54">
        <v>2043</v>
      </c>
      <c r="D22" s="54">
        <v>1797</v>
      </c>
      <c r="E22" s="54">
        <v>835</v>
      </c>
      <c r="F22" s="54">
        <v>5900</v>
      </c>
      <c r="G22" s="54">
        <v>1744</v>
      </c>
      <c r="H22" s="54">
        <v>2246</v>
      </c>
      <c r="I22" s="54">
        <v>737</v>
      </c>
      <c r="J22" s="54">
        <v>6226</v>
      </c>
      <c r="K22" s="54">
        <v>1691</v>
      </c>
      <c r="L22" s="54">
        <v>1460</v>
      </c>
      <c r="M22" s="83">
        <v>3798</v>
      </c>
      <c r="N22" s="83">
        <v>29731</v>
      </c>
      <c r="O22" s="48">
        <v>29468</v>
      </c>
      <c r="P22" s="49" t="s">
        <v>60</v>
      </c>
      <c r="Q22" s="56" t="s">
        <v>60</v>
      </c>
      <c r="R22" s="50" t="s">
        <v>60</v>
      </c>
      <c r="S22" s="50" t="s">
        <v>60</v>
      </c>
      <c r="T22" s="55" t="s">
        <v>60</v>
      </c>
      <c r="U22" s="56" t="s">
        <v>60</v>
      </c>
      <c r="V22" s="56" t="s">
        <v>60</v>
      </c>
    </row>
    <row r="23" spans="1:22" ht="21" customHeight="1" x14ac:dyDescent="0.2">
      <c r="A23" s="85">
        <v>2018</v>
      </c>
      <c r="B23" s="53">
        <f>Summer!B23+Fall!B23+Winter!B23+Spring!B23</f>
        <v>1473</v>
      </c>
      <c r="C23" s="54">
        <f>Summer!C23+Fall!C23+Winter!C23+Spring!C23</f>
        <v>2099</v>
      </c>
      <c r="D23" s="54">
        <f>Summer!D23+Fall!D23+Winter!D23+Spring!D23</f>
        <v>1782</v>
      </c>
      <c r="E23" s="54">
        <f>Summer!E23+Fall!E23+Winter!E23+Spring!E23</f>
        <v>896</v>
      </c>
      <c r="F23" s="54">
        <f>Summer!F23+Fall!F23+Winter!F23+Spring!F23</f>
        <v>5703</v>
      </c>
      <c r="G23" s="54">
        <f>Summer!G23+Fall!G23+Winter!G23+Spring!G23</f>
        <v>1716</v>
      </c>
      <c r="H23" s="54">
        <f>Summer!H23+Fall!H23+Winter!H23+Spring!H23</f>
        <v>2388</v>
      </c>
      <c r="I23" s="54">
        <f>Summer!I23+Fall!I23+Winter!I23+Spring!I23</f>
        <v>574</v>
      </c>
      <c r="J23" s="54">
        <f>Summer!J23+Fall!J23+Winter!J23+Spring!J23</f>
        <v>6145</v>
      </c>
      <c r="K23" s="54">
        <f>Summer!K23+Fall!K23+Winter!K23+Spring!K23</f>
        <v>1517</v>
      </c>
      <c r="L23" s="54">
        <f>Summer!L23+Fall!L23+Winter!L23+Spring!L23</f>
        <v>1699</v>
      </c>
      <c r="M23" s="83">
        <f>Summer!M23+Fall!M23+Winter!M23+Spring!M23</f>
        <v>3911</v>
      </c>
      <c r="N23" s="48">
        <f>SUM(B23:M23)</f>
        <v>29903</v>
      </c>
      <c r="O23" s="48">
        <f>Summer!O23+Fall!O23+Winter!O23+Spring!O23</f>
        <v>29693</v>
      </c>
      <c r="P23" s="49" t="s">
        <v>60</v>
      </c>
      <c r="Q23" s="50" t="s">
        <v>60</v>
      </c>
      <c r="R23" s="50" t="s">
        <v>60</v>
      </c>
      <c r="S23" s="50" t="s">
        <v>60</v>
      </c>
      <c r="T23" s="50" t="s">
        <v>60</v>
      </c>
      <c r="U23" s="90" t="s">
        <v>60</v>
      </c>
      <c r="V23" s="56" t="s">
        <v>60</v>
      </c>
    </row>
    <row r="24" spans="1:22" ht="21" customHeight="1" x14ac:dyDescent="0.2">
      <c r="A24" s="45">
        <v>2019</v>
      </c>
      <c r="B24" s="53">
        <f>Summer!B24+Fall!B24+Winter!B24+Spring!B24</f>
        <v>1475</v>
      </c>
      <c r="C24" s="54">
        <f>Summer!C24+Fall!C24+Winter!C24+Spring!C24</f>
        <v>1692</v>
      </c>
      <c r="D24" s="54">
        <f>Summer!D24+Fall!D24+Winter!D24+Spring!D24</f>
        <v>1626</v>
      </c>
      <c r="E24" s="54">
        <f>Summer!E24+Fall!E24+Winter!E24+Spring!E24</f>
        <v>1085</v>
      </c>
      <c r="F24" s="54">
        <f>Summer!F24+Fall!F24+Winter!F24+Spring!F24</f>
        <v>6156</v>
      </c>
      <c r="G24" s="54">
        <f>Summer!G24+Fall!G24+Winter!G24+Spring!G24</f>
        <v>1617</v>
      </c>
      <c r="H24" s="54">
        <f>Summer!H24+Fall!H24+Winter!H24+Spring!H24</f>
        <v>2082</v>
      </c>
      <c r="I24" s="54">
        <f>Summer!I24+Fall!I24+Winter!I24+Spring!I24</f>
        <v>655</v>
      </c>
      <c r="J24" s="54">
        <f>Summer!J24+Fall!J24+Winter!J24+Spring!J24</f>
        <v>5702</v>
      </c>
      <c r="K24" s="54">
        <f>Summer!K24+Fall!K24+Winter!K24+Spring!K24</f>
        <v>1585</v>
      </c>
      <c r="L24" s="54">
        <f>Summer!L24+Fall!L24+Winter!L24+Spring!L24</f>
        <v>1434</v>
      </c>
      <c r="M24" s="83">
        <f>Summer!M24+Fall!M24+Winter!M24+Spring!M24</f>
        <v>4432</v>
      </c>
      <c r="N24" s="83">
        <f t="shared" ref="N24:N25" si="1">SUM(B24:M24)</f>
        <v>29541</v>
      </c>
      <c r="O24" s="48">
        <f>Summer!O24+Fall!O24+Winter!O24+Spring!O24</f>
        <v>29147</v>
      </c>
      <c r="P24" s="49" t="s">
        <v>60</v>
      </c>
      <c r="Q24" s="50" t="s">
        <v>60</v>
      </c>
      <c r="R24" s="50" t="s">
        <v>60</v>
      </c>
      <c r="S24" s="50" t="s">
        <v>60</v>
      </c>
      <c r="T24" s="50" t="s">
        <v>60</v>
      </c>
      <c r="U24" s="56" t="s">
        <v>60</v>
      </c>
      <c r="V24" s="56" t="s">
        <v>60</v>
      </c>
    </row>
    <row r="25" spans="1:22" ht="21" customHeight="1" x14ac:dyDescent="0.2">
      <c r="A25" s="85">
        <v>2020</v>
      </c>
      <c r="B25" s="53">
        <f>Summer!B25+Fall!B25+Winter!B25+Spring!B25</f>
        <v>1201</v>
      </c>
      <c r="C25" s="54">
        <f>Summer!C25+Fall!C25+Winter!C25+Spring!C25</f>
        <v>1254</v>
      </c>
      <c r="D25" s="54">
        <f>Summer!D25+Fall!D25+Winter!D25+Spring!D25</f>
        <v>1234</v>
      </c>
      <c r="E25" s="54">
        <f>Summer!E25+Fall!E25+Winter!E25+Spring!E25</f>
        <v>1142</v>
      </c>
      <c r="F25" s="54">
        <f>Summer!F25+Fall!F25+Winter!F25+Spring!F25</f>
        <v>4112</v>
      </c>
      <c r="G25" s="54">
        <f>Summer!G25+Fall!G25+Winter!G25+Spring!G25</f>
        <v>1487</v>
      </c>
      <c r="H25" s="54">
        <f>Summer!H25+Fall!H25+Winter!H25+Spring!H25</f>
        <v>1571</v>
      </c>
      <c r="I25" s="54">
        <f>Summer!I25+Fall!I25+Winter!I25+Spring!I25</f>
        <v>380</v>
      </c>
      <c r="J25" s="54">
        <f>Summer!J25+Fall!J25+Winter!J25+Spring!J25</f>
        <v>4420</v>
      </c>
      <c r="K25" s="54">
        <f>Summer!K25+Fall!K25+Winter!K25+Spring!K25</f>
        <v>1196</v>
      </c>
      <c r="L25" s="54">
        <f>Summer!L25+Fall!L25+Winter!L25+Spring!L25</f>
        <v>1183</v>
      </c>
      <c r="M25" s="83">
        <f>Summer!M25+Fall!M25+Winter!M25+Spring!M25</f>
        <v>3088</v>
      </c>
      <c r="N25" s="83">
        <f t="shared" si="1"/>
        <v>22268</v>
      </c>
      <c r="O25" s="48">
        <f>Summer!O25+Fall!O25+Winter!O25+Spring!O25</f>
        <v>22028</v>
      </c>
      <c r="P25" s="49" t="s">
        <v>60</v>
      </c>
      <c r="Q25" s="56" t="s">
        <v>60</v>
      </c>
      <c r="R25" s="50" t="s">
        <v>60</v>
      </c>
      <c r="S25" s="50" t="s">
        <v>60</v>
      </c>
      <c r="T25" s="55" t="s">
        <v>60</v>
      </c>
      <c r="U25" s="56" t="s">
        <v>60</v>
      </c>
      <c r="V25" s="56" t="s">
        <v>60</v>
      </c>
    </row>
    <row r="26" spans="1:22" ht="21" customHeight="1" x14ac:dyDescent="0.2">
      <c r="A26" s="57">
        <v>2021</v>
      </c>
      <c r="B26" s="58">
        <f>Summer!B26+Fall!B26+Winter!B26+Spring!B26</f>
        <v>1134</v>
      </c>
      <c r="C26" s="59">
        <f>Summer!C26+Fall!C26+Winter!C26+Spring!C26</f>
        <v>666</v>
      </c>
      <c r="D26" s="59">
        <f>Summer!D26+Fall!D26+Winter!D26+Spring!D26</f>
        <v>1219</v>
      </c>
      <c r="E26" s="59">
        <f>Summer!E26+Fall!E26+Winter!E26+Spring!E26</f>
        <v>1008</v>
      </c>
      <c r="F26" s="59">
        <f>Summer!F26+Fall!F26+Winter!F26+Spring!F26</f>
        <v>1394</v>
      </c>
      <c r="G26" s="59">
        <f>Summer!G26+Fall!G26+Winter!G26+Spring!G26</f>
        <v>804</v>
      </c>
      <c r="H26" s="59">
        <f>Summer!H26+Fall!H26+Winter!H26+Spring!H26</f>
        <v>1387</v>
      </c>
      <c r="I26" s="59">
        <f>Summer!I26+Fall!I26+Winter!I26+Spring!I26</f>
        <v>324</v>
      </c>
      <c r="J26" s="59">
        <f>Summer!J26+Fall!J26+Winter!J26+Spring!J26</f>
        <v>1574</v>
      </c>
      <c r="K26" s="59">
        <f>Summer!K26+Fall!K26+Winter!K26+Spring!K26</f>
        <v>628</v>
      </c>
      <c r="L26" s="59">
        <f>Summer!L26+Fall!L26+Winter!L26+Spring!L26</f>
        <v>831</v>
      </c>
      <c r="M26" s="82">
        <f>Summer!M26+Fall!M26+Winter!M26+Spring!M26</f>
        <v>2303</v>
      </c>
      <c r="N26" s="60">
        <f t="shared" ref="N26" si="2">SUM(B26:M26)</f>
        <v>13272</v>
      </c>
      <c r="O26" s="60">
        <f>Summer!O26+Fall!O26+Winter!O26+Spring!O26</f>
        <v>13092</v>
      </c>
      <c r="P26" s="61" t="s">
        <v>60</v>
      </c>
      <c r="Q26" s="62" t="s">
        <v>60</v>
      </c>
      <c r="R26" s="62" t="s">
        <v>60</v>
      </c>
      <c r="S26" s="62" t="s">
        <v>60</v>
      </c>
      <c r="T26" s="62" t="s">
        <v>60</v>
      </c>
      <c r="U26" s="95" t="s">
        <v>60</v>
      </c>
      <c r="V26" s="64" t="s">
        <v>60</v>
      </c>
    </row>
    <row r="27" spans="1:22" ht="21" customHeight="1" x14ac:dyDescent="0.2">
      <c r="A27" s="45">
        <v>2022</v>
      </c>
      <c r="B27" s="53">
        <f>Summer!B27+Fall!B27+Winter!B27+Spring!B27</f>
        <v>837</v>
      </c>
      <c r="C27" s="54">
        <f>Summer!C27+Fall!C27+Winter!C27+Spring!C27</f>
        <v>700</v>
      </c>
      <c r="D27" s="54">
        <f>Summer!D27+Fall!D27+Winter!D27+Spring!D27</f>
        <v>1191</v>
      </c>
      <c r="E27" s="54">
        <f>Summer!E27+Fall!E27+Winter!E27+Spring!E27</f>
        <v>817</v>
      </c>
      <c r="F27" s="54">
        <f>Summer!F27+Fall!F27+Winter!F27+Spring!F27</f>
        <v>1804</v>
      </c>
      <c r="G27" s="54">
        <f>Summer!G27+Fall!G27+Winter!G27+Spring!G27</f>
        <v>722</v>
      </c>
      <c r="H27" s="54">
        <f>Summer!H27+Fall!H27+Winter!H27+Spring!H27</f>
        <v>1686</v>
      </c>
      <c r="I27" s="54">
        <f>Summer!I27+Fall!I27+Winter!I27+Spring!I27</f>
        <v>268</v>
      </c>
      <c r="J27" s="54">
        <f>Summer!J27+Fall!J27+Winter!J27+Spring!J27</f>
        <v>2163</v>
      </c>
      <c r="K27" s="54">
        <f>Summer!K27+Fall!K27+Winter!K27+Spring!K27</f>
        <v>687</v>
      </c>
      <c r="L27" s="54">
        <f>Summer!L27+Fall!L27+Winter!L27+Spring!L27</f>
        <v>1133</v>
      </c>
      <c r="M27" s="83">
        <f>Summer!M27+Fall!M27+Winter!M27+Spring!M27</f>
        <v>3423</v>
      </c>
      <c r="N27" s="83">
        <f t="shared" ref="N27" si="3">SUM(B27:M27)</f>
        <v>15431</v>
      </c>
      <c r="O27" s="48">
        <f>Summer!O27+Fall!O27+Winter!O27+Spring!O27</f>
        <v>15352</v>
      </c>
      <c r="P27" s="49" t="s">
        <v>60</v>
      </c>
      <c r="Q27" s="50" t="s">
        <v>60</v>
      </c>
      <c r="R27" s="50" t="s">
        <v>60</v>
      </c>
      <c r="S27" s="50" t="s">
        <v>60</v>
      </c>
      <c r="T27" s="50" t="s">
        <v>60</v>
      </c>
      <c r="U27" s="56" t="s">
        <v>60</v>
      </c>
      <c r="V27" s="56" t="s">
        <v>60</v>
      </c>
    </row>
    <row r="28" spans="1:22" ht="21" customHeight="1" x14ac:dyDescent="0.2">
      <c r="A28" s="45">
        <v>2023</v>
      </c>
      <c r="B28" s="53">
        <f>Summer!B28+Fall!B28+Winter!B28+Spring!B28</f>
        <v>955</v>
      </c>
      <c r="C28" s="54">
        <f>Summer!C28+Fall!C28+Winter!C28+Spring!C28</f>
        <v>861</v>
      </c>
      <c r="D28" s="54">
        <f>Summer!D28+Fall!D28+Winter!D28+Spring!D28</f>
        <v>1841</v>
      </c>
      <c r="E28" s="54">
        <f>Summer!E28+Fall!E28+Winter!E28+Spring!E28</f>
        <v>667</v>
      </c>
      <c r="F28" s="54">
        <f>Summer!F28+Fall!F28+Winter!F28+Spring!F28</f>
        <v>1517</v>
      </c>
      <c r="G28" s="54">
        <f>Summer!G28+Fall!G28+Winter!G28+Spring!G28</f>
        <v>883</v>
      </c>
      <c r="H28" s="54">
        <f>Summer!H28+Fall!H28+Winter!H28+Spring!H28</f>
        <v>1972</v>
      </c>
      <c r="I28" s="54">
        <f>Summer!I28+Fall!I28+Winter!I28+Spring!I28</f>
        <v>358</v>
      </c>
      <c r="J28" s="54">
        <f>Summer!J28+Fall!J28+Winter!J28+Spring!J28</f>
        <v>2594</v>
      </c>
      <c r="K28" s="54">
        <f>Summer!K28+Fall!K28+Winter!K28+Spring!K28</f>
        <v>1461</v>
      </c>
      <c r="L28" s="54">
        <f>Summer!L28+Fall!L28+Winter!L28+Spring!L28</f>
        <v>1259</v>
      </c>
      <c r="M28" s="83">
        <f>Summer!M28+Fall!M28+Winter!M28+Spring!M28</f>
        <v>2586</v>
      </c>
      <c r="N28" s="83">
        <f>Summer!N28+Fall!N28+Winter!N28+Spring!N28</f>
        <v>16954</v>
      </c>
      <c r="O28" s="48">
        <f>Summer!O28+Fall!O28+Winter!O28+Spring!O28</f>
        <v>16700</v>
      </c>
      <c r="P28" s="49" t="s">
        <v>60</v>
      </c>
      <c r="Q28" s="50" t="s">
        <v>60</v>
      </c>
      <c r="R28" s="50" t="s">
        <v>60</v>
      </c>
      <c r="S28" s="50" t="s">
        <v>60</v>
      </c>
      <c r="T28" s="50" t="s">
        <v>60</v>
      </c>
      <c r="U28" s="56" t="s">
        <v>60</v>
      </c>
      <c r="V28" s="56" t="s">
        <v>60</v>
      </c>
    </row>
    <row r="29" spans="1:22" s="32" customFormat="1" ht="21" customHeight="1" x14ac:dyDescent="0.2">
      <c r="A29" s="81" t="s">
        <v>29</v>
      </c>
      <c r="B29" s="53"/>
      <c r="C29" s="54"/>
      <c r="D29" s="54"/>
      <c r="E29" s="54"/>
      <c r="F29" s="54"/>
      <c r="G29" s="54"/>
      <c r="H29" s="54"/>
      <c r="I29" s="54"/>
      <c r="J29" s="54"/>
      <c r="K29" s="47"/>
      <c r="L29" s="47"/>
      <c r="M29" s="86"/>
      <c r="N29" s="86"/>
      <c r="O29" s="87"/>
      <c r="P29" s="87"/>
      <c r="Q29" s="47"/>
      <c r="R29" s="47"/>
      <c r="S29" s="47"/>
      <c r="T29" s="47"/>
      <c r="U29" s="46"/>
      <c r="V29" s="46"/>
    </row>
    <row r="30" spans="1:22" s="32" customFormat="1" ht="21" customHeight="1" x14ac:dyDescent="0.2">
      <c r="A30" s="45" t="s">
        <v>30</v>
      </c>
      <c r="B30" s="88">
        <f>IFERROR(B28/B27*100-100,"--")</f>
        <v>14.097968936678612</v>
      </c>
      <c r="C30" s="88">
        <f t="shared" ref="C30:O30" si="4">IFERROR(C28/C27*100-100,"--")</f>
        <v>23</v>
      </c>
      <c r="D30" s="88">
        <f t="shared" si="4"/>
        <v>54.575986565910995</v>
      </c>
      <c r="E30" s="88">
        <f t="shared" si="4"/>
        <v>-18.359853121175036</v>
      </c>
      <c r="F30" s="88">
        <f t="shared" si="4"/>
        <v>-15.909090909090907</v>
      </c>
      <c r="G30" s="88">
        <f t="shared" si="4"/>
        <v>22.29916897506925</v>
      </c>
      <c r="H30" s="88">
        <f t="shared" si="4"/>
        <v>16.963226571767493</v>
      </c>
      <c r="I30" s="88">
        <f t="shared" si="4"/>
        <v>33.582089552238813</v>
      </c>
      <c r="J30" s="88">
        <f t="shared" si="4"/>
        <v>19.926028663892751</v>
      </c>
      <c r="K30" s="88">
        <f t="shared" si="4"/>
        <v>112.66375545851531</v>
      </c>
      <c r="L30" s="88">
        <f t="shared" si="4"/>
        <v>11.120917917034419</v>
      </c>
      <c r="M30" s="88">
        <f t="shared" si="4"/>
        <v>-24.452234881682728</v>
      </c>
      <c r="N30" s="88">
        <f t="shared" si="4"/>
        <v>9.8697427256820589</v>
      </c>
      <c r="O30" s="88">
        <f t="shared" si="4"/>
        <v>8.7806149035956338</v>
      </c>
      <c r="P30" s="49" t="str">
        <f t="shared" ref="P30:V30" si="5">IFERROR(P25/P24*100-100,"--")</f>
        <v>--</v>
      </c>
      <c r="Q30" s="50" t="str">
        <f t="shared" si="5"/>
        <v>--</v>
      </c>
      <c r="R30" s="50" t="str">
        <f t="shared" si="5"/>
        <v>--</v>
      </c>
      <c r="S30" s="50" t="str">
        <f t="shared" si="5"/>
        <v>--</v>
      </c>
      <c r="T30" s="50" t="str">
        <f t="shared" si="5"/>
        <v>--</v>
      </c>
      <c r="U30" s="56" t="str">
        <f t="shared" si="5"/>
        <v>--</v>
      </c>
      <c r="V30" s="56" t="str">
        <f t="shared" si="5"/>
        <v>--</v>
      </c>
    </row>
    <row r="31" spans="1:22" s="32" customFormat="1" ht="21" customHeight="1" x14ac:dyDescent="0.2">
      <c r="A31" s="45" t="s">
        <v>31</v>
      </c>
      <c r="B31" s="88">
        <f>IFERROR(B28/B23*100-100,"--")</f>
        <v>-35.166327223353704</v>
      </c>
      <c r="C31" s="88">
        <f t="shared" ref="C31:O31" si="6">IFERROR(C28/C23*100-100,"--")</f>
        <v>-58.980466888994762</v>
      </c>
      <c r="D31" s="88">
        <f t="shared" si="6"/>
        <v>3.3108866442199627</v>
      </c>
      <c r="E31" s="88">
        <f t="shared" si="6"/>
        <v>-25.558035714285708</v>
      </c>
      <c r="F31" s="88">
        <f t="shared" si="6"/>
        <v>-73.399964930738207</v>
      </c>
      <c r="G31" s="88">
        <f t="shared" si="6"/>
        <v>-48.543123543123542</v>
      </c>
      <c r="H31" s="88">
        <f t="shared" si="6"/>
        <v>-17.420435510887771</v>
      </c>
      <c r="I31" s="88">
        <f t="shared" si="6"/>
        <v>-37.630662020905923</v>
      </c>
      <c r="J31" s="88">
        <f t="shared" si="6"/>
        <v>-57.78681855166802</v>
      </c>
      <c r="K31" s="88">
        <f t="shared" si="6"/>
        <v>-3.6914963744232097</v>
      </c>
      <c r="L31" s="88">
        <f t="shared" si="6"/>
        <v>-25.897586815773991</v>
      </c>
      <c r="M31" s="88">
        <f t="shared" si="6"/>
        <v>-33.878803375095885</v>
      </c>
      <c r="N31" s="88">
        <f t="shared" si="6"/>
        <v>-43.303347490218371</v>
      </c>
      <c r="O31" s="88">
        <f t="shared" si="6"/>
        <v>-43.757788030849021</v>
      </c>
      <c r="P31" s="49" t="str">
        <f t="shared" ref="P31:V31" si="7">IFERROR(P25/P20*100-100,"--")</f>
        <v>--</v>
      </c>
      <c r="Q31" s="50" t="str">
        <f t="shared" si="7"/>
        <v>--</v>
      </c>
      <c r="R31" s="50" t="str">
        <f t="shared" si="7"/>
        <v>--</v>
      </c>
      <c r="S31" s="50" t="str">
        <f t="shared" si="7"/>
        <v>--</v>
      </c>
      <c r="T31" s="50" t="str">
        <f t="shared" si="7"/>
        <v>--</v>
      </c>
      <c r="U31" s="56" t="str">
        <f t="shared" si="7"/>
        <v>--</v>
      </c>
      <c r="V31" s="56" t="str">
        <f t="shared" si="7"/>
        <v>--</v>
      </c>
    </row>
    <row r="32" spans="1:22" s="32" customFormat="1" ht="21" customHeight="1" x14ac:dyDescent="0.2">
      <c r="A32" s="45" t="s">
        <v>32</v>
      </c>
      <c r="B32" s="88">
        <f>IFERROR(B28/B18*100-100,"--")</f>
        <v>-18.376068376068375</v>
      </c>
      <c r="C32" s="88">
        <f t="shared" ref="C32:O32" si="8">IFERROR(C28/C18*100-100,"--")</f>
        <v>-67.825112107623312</v>
      </c>
      <c r="D32" s="88">
        <f t="shared" si="8"/>
        <v>24.056603773584897</v>
      </c>
      <c r="E32" s="88">
        <f t="shared" si="8"/>
        <v>17.844522968197879</v>
      </c>
      <c r="F32" s="88">
        <f t="shared" si="8"/>
        <v>-70.759444872783348</v>
      </c>
      <c r="G32" s="88">
        <f t="shared" si="8"/>
        <v>-44.360428481411475</v>
      </c>
      <c r="H32" s="88">
        <f t="shared" si="8"/>
        <v>-28.186453022578291</v>
      </c>
      <c r="I32" s="88">
        <f t="shared" si="8"/>
        <v>-45.007680491551461</v>
      </c>
      <c r="J32" s="88">
        <f t="shared" si="8"/>
        <v>-51.954065567697718</v>
      </c>
      <c r="K32" s="88">
        <f t="shared" si="8"/>
        <v>-25.950329447541819</v>
      </c>
      <c r="L32" s="88">
        <f t="shared" si="8"/>
        <v>-12.871972318339104</v>
      </c>
      <c r="M32" s="88">
        <f t="shared" si="8"/>
        <v>-48.300679728108754</v>
      </c>
      <c r="N32" s="88">
        <f t="shared" si="8"/>
        <v>-43.2729949476361</v>
      </c>
      <c r="O32" s="88">
        <f t="shared" si="8"/>
        <v>-43.015082235719646</v>
      </c>
      <c r="P32" s="49" t="str">
        <f t="shared" ref="P32:V32" si="9">IFERROR(P25/P15*100-100,"--")</f>
        <v>--</v>
      </c>
      <c r="Q32" s="50" t="str">
        <f t="shared" si="9"/>
        <v>--</v>
      </c>
      <c r="R32" s="50" t="str">
        <f t="shared" si="9"/>
        <v>--</v>
      </c>
      <c r="S32" s="50" t="str">
        <f t="shared" si="9"/>
        <v>--</v>
      </c>
      <c r="T32" s="50" t="str">
        <f t="shared" si="9"/>
        <v>--</v>
      </c>
      <c r="U32" s="56" t="str">
        <f t="shared" si="9"/>
        <v>--</v>
      </c>
      <c r="V32" s="56" t="str">
        <f t="shared" si="9"/>
        <v>--</v>
      </c>
    </row>
    <row r="33" spans="1:22" s="32" customFormat="1" ht="21" customHeight="1" x14ac:dyDescent="0.2">
      <c r="A33" s="45" t="s">
        <v>33</v>
      </c>
      <c r="B33" s="88">
        <f>IFERROR(B28/B7*100-100,"--")</f>
        <v>-42.400482509047045</v>
      </c>
      <c r="C33" s="88">
        <f t="shared" ref="C33:O33" si="10">IFERROR(C28/C7*100-100,"--")</f>
        <v>-80.32449725776965</v>
      </c>
      <c r="D33" s="88">
        <f t="shared" si="10"/>
        <v>-42.861576660459342</v>
      </c>
      <c r="E33" s="88">
        <f t="shared" si="10"/>
        <v>-15.994962216624685</v>
      </c>
      <c r="F33" s="88">
        <f t="shared" si="10"/>
        <v>-78.421052631578945</v>
      </c>
      <c r="G33" s="88">
        <f t="shared" si="10"/>
        <v>-49.629207073588134</v>
      </c>
      <c r="H33" s="88">
        <f t="shared" si="10"/>
        <v>-66.39400136332651</v>
      </c>
      <c r="I33" s="88">
        <f t="shared" si="10"/>
        <v>-79.282407407407405</v>
      </c>
      <c r="J33" s="88">
        <f t="shared" si="10"/>
        <v>-67.255743499116392</v>
      </c>
      <c r="K33" s="88">
        <f t="shared" si="10"/>
        <v>16.693290734824288</v>
      </c>
      <c r="L33" s="88">
        <f t="shared" si="10"/>
        <v>-49.579495394473369</v>
      </c>
      <c r="M33" s="88">
        <f t="shared" si="10"/>
        <v>-25.966218150586883</v>
      </c>
      <c r="N33" s="88">
        <f t="shared" si="10"/>
        <v>-59.238333373404181</v>
      </c>
      <c r="O33" s="88">
        <f>IFERROR(O28/O7*100-100,"--")</f>
        <v>-58.726706539469134</v>
      </c>
      <c r="P33" s="49" t="str">
        <f t="shared" ref="P33:V33" si="11">IFERROR(P25/P7*100-100,"--")</f>
        <v>--</v>
      </c>
      <c r="Q33" s="56" t="str">
        <f t="shared" si="11"/>
        <v>--</v>
      </c>
      <c r="R33" s="50" t="str">
        <f t="shared" si="11"/>
        <v>--</v>
      </c>
      <c r="S33" s="50" t="str">
        <f t="shared" si="11"/>
        <v>--</v>
      </c>
      <c r="T33" s="55" t="str">
        <f t="shared" si="11"/>
        <v>--</v>
      </c>
      <c r="U33" s="56" t="str">
        <f t="shared" si="11"/>
        <v>--</v>
      </c>
      <c r="V33" s="56" t="str">
        <f t="shared" si="11"/>
        <v>--</v>
      </c>
    </row>
    <row r="34" spans="1:22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 ht="14.1" customHeight="1" x14ac:dyDescent="0.2">
      <c r="A35" s="112" t="s">
        <v>69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89"/>
    </row>
    <row r="36" spans="1:22" s="37" customFormat="1" ht="14.1" customHeight="1" x14ac:dyDescent="0.25">
      <c r="A36" s="113" t="s">
        <v>62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22" x14ac:dyDescent="0.2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89"/>
    </row>
    <row r="39" spans="1:22" s="32" customFormat="1" ht="17.25" customHeight="1" x14ac:dyDescent="0.2">
      <c r="A39" s="94"/>
    </row>
    <row r="40" spans="1:22" s="32" customFormat="1" ht="17.25" customHeight="1" x14ac:dyDescent="0.2"/>
  </sheetData>
  <mergeCells count="8">
    <mergeCell ref="A37:U37"/>
    <mergeCell ref="A1:U1"/>
    <mergeCell ref="V5:V6"/>
    <mergeCell ref="P5:P6"/>
    <mergeCell ref="Q5:U5"/>
    <mergeCell ref="B5:O5"/>
    <mergeCell ref="A35:U35"/>
    <mergeCell ref="A36:V36"/>
  </mergeCells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 x14ac:dyDescent="0.2"/>
  <cols>
    <col min="1" max="1" width="11.85546875" style="36" customWidth="1"/>
    <col min="2" max="20" width="7.7109375" style="36" customWidth="1"/>
    <col min="21" max="22" width="7.7109375" style="32" customWidth="1"/>
    <col min="23" max="252" width="9.140625" style="36"/>
    <col min="253" max="253" width="11.85546875" style="36" customWidth="1"/>
    <col min="254" max="272" width="7.7109375" style="36" customWidth="1"/>
    <col min="273" max="508" width="9.140625" style="36"/>
    <col min="509" max="509" width="11.85546875" style="36" customWidth="1"/>
    <col min="510" max="528" width="7.7109375" style="36" customWidth="1"/>
    <col min="529" max="764" width="9.140625" style="36"/>
    <col min="765" max="765" width="11.85546875" style="36" customWidth="1"/>
    <col min="766" max="784" width="7.7109375" style="36" customWidth="1"/>
    <col min="785" max="1020" width="9.140625" style="36"/>
    <col min="1021" max="1021" width="11.85546875" style="36" customWidth="1"/>
    <col min="1022" max="1040" width="7.7109375" style="36" customWidth="1"/>
    <col min="1041" max="1276" width="9.140625" style="36"/>
    <col min="1277" max="1277" width="11.85546875" style="36" customWidth="1"/>
    <col min="1278" max="1296" width="7.7109375" style="36" customWidth="1"/>
    <col min="1297" max="1532" width="9.140625" style="36"/>
    <col min="1533" max="1533" width="11.85546875" style="36" customWidth="1"/>
    <col min="1534" max="1552" width="7.7109375" style="36" customWidth="1"/>
    <col min="1553" max="1788" width="9.140625" style="36"/>
    <col min="1789" max="1789" width="11.85546875" style="36" customWidth="1"/>
    <col min="1790" max="1808" width="7.7109375" style="36" customWidth="1"/>
    <col min="1809" max="2044" width="9.140625" style="36"/>
    <col min="2045" max="2045" width="11.85546875" style="36" customWidth="1"/>
    <col min="2046" max="2064" width="7.7109375" style="36" customWidth="1"/>
    <col min="2065" max="2300" width="9.140625" style="36"/>
    <col min="2301" max="2301" width="11.85546875" style="36" customWidth="1"/>
    <col min="2302" max="2320" width="7.7109375" style="36" customWidth="1"/>
    <col min="2321" max="2556" width="9.140625" style="36"/>
    <col min="2557" max="2557" width="11.85546875" style="36" customWidth="1"/>
    <col min="2558" max="2576" width="7.7109375" style="36" customWidth="1"/>
    <col min="2577" max="2812" width="9.140625" style="36"/>
    <col min="2813" max="2813" width="11.85546875" style="36" customWidth="1"/>
    <col min="2814" max="2832" width="7.7109375" style="36" customWidth="1"/>
    <col min="2833" max="3068" width="9.140625" style="36"/>
    <col min="3069" max="3069" width="11.85546875" style="36" customWidth="1"/>
    <col min="3070" max="3088" width="7.7109375" style="36" customWidth="1"/>
    <col min="3089" max="3324" width="9.140625" style="36"/>
    <col min="3325" max="3325" width="11.85546875" style="36" customWidth="1"/>
    <col min="3326" max="3344" width="7.7109375" style="36" customWidth="1"/>
    <col min="3345" max="3580" width="9.140625" style="36"/>
    <col min="3581" max="3581" width="11.85546875" style="36" customWidth="1"/>
    <col min="3582" max="3600" width="7.7109375" style="36" customWidth="1"/>
    <col min="3601" max="3836" width="9.140625" style="36"/>
    <col min="3837" max="3837" width="11.85546875" style="36" customWidth="1"/>
    <col min="3838" max="3856" width="7.7109375" style="36" customWidth="1"/>
    <col min="3857" max="4092" width="9.140625" style="36"/>
    <col min="4093" max="4093" width="11.85546875" style="36" customWidth="1"/>
    <col min="4094" max="4112" width="7.7109375" style="36" customWidth="1"/>
    <col min="4113" max="4348" width="9.140625" style="36"/>
    <col min="4349" max="4349" width="11.85546875" style="36" customWidth="1"/>
    <col min="4350" max="4368" width="7.7109375" style="36" customWidth="1"/>
    <col min="4369" max="4604" width="9.140625" style="36"/>
    <col min="4605" max="4605" width="11.85546875" style="36" customWidth="1"/>
    <col min="4606" max="4624" width="7.7109375" style="36" customWidth="1"/>
    <col min="4625" max="4860" width="9.140625" style="36"/>
    <col min="4861" max="4861" width="11.85546875" style="36" customWidth="1"/>
    <col min="4862" max="4880" width="7.7109375" style="36" customWidth="1"/>
    <col min="4881" max="5116" width="9.140625" style="36"/>
    <col min="5117" max="5117" width="11.85546875" style="36" customWidth="1"/>
    <col min="5118" max="5136" width="7.7109375" style="36" customWidth="1"/>
    <col min="5137" max="5372" width="9.140625" style="36"/>
    <col min="5373" max="5373" width="11.85546875" style="36" customWidth="1"/>
    <col min="5374" max="5392" width="7.7109375" style="36" customWidth="1"/>
    <col min="5393" max="5628" width="9.140625" style="36"/>
    <col min="5629" max="5629" width="11.85546875" style="36" customWidth="1"/>
    <col min="5630" max="5648" width="7.7109375" style="36" customWidth="1"/>
    <col min="5649" max="5884" width="9.140625" style="36"/>
    <col min="5885" max="5885" width="11.85546875" style="36" customWidth="1"/>
    <col min="5886" max="5904" width="7.7109375" style="36" customWidth="1"/>
    <col min="5905" max="6140" width="9.140625" style="36"/>
    <col min="6141" max="6141" width="11.85546875" style="36" customWidth="1"/>
    <col min="6142" max="6160" width="7.7109375" style="36" customWidth="1"/>
    <col min="6161" max="6396" width="9.140625" style="36"/>
    <col min="6397" max="6397" width="11.85546875" style="36" customWidth="1"/>
    <col min="6398" max="6416" width="7.7109375" style="36" customWidth="1"/>
    <col min="6417" max="6652" width="9.140625" style="36"/>
    <col min="6653" max="6653" width="11.85546875" style="36" customWidth="1"/>
    <col min="6654" max="6672" width="7.7109375" style="36" customWidth="1"/>
    <col min="6673" max="6908" width="9.140625" style="36"/>
    <col min="6909" max="6909" width="11.85546875" style="36" customWidth="1"/>
    <col min="6910" max="6928" width="7.7109375" style="36" customWidth="1"/>
    <col min="6929" max="7164" width="9.140625" style="36"/>
    <col min="7165" max="7165" width="11.85546875" style="36" customWidth="1"/>
    <col min="7166" max="7184" width="7.7109375" style="36" customWidth="1"/>
    <col min="7185" max="7420" width="9.140625" style="36"/>
    <col min="7421" max="7421" width="11.85546875" style="36" customWidth="1"/>
    <col min="7422" max="7440" width="7.7109375" style="36" customWidth="1"/>
    <col min="7441" max="7676" width="9.140625" style="36"/>
    <col min="7677" max="7677" width="11.85546875" style="36" customWidth="1"/>
    <col min="7678" max="7696" width="7.7109375" style="36" customWidth="1"/>
    <col min="7697" max="7932" width="9.140625" style="36"/>
    <col min="7933" max="7933" width="11.85546875" style="36" customWidth="1"/>
    <col min="7934" max="7952" width="7.7109375" style="36" customWidth="1"/>
    <col min="7953" max="8188" width="9.140625" style="36"/>
    <col min="8189" max="8189" width="11.85546875" style="36" customWidth="1"/>
    <col min="8190" max="8208" width="7.7109375" style="36" customWidth="1"/>
    <col min="8209" max="8444" width="9.140625" style="36"/>
    <col min="8445" max="8445" width="11.85546875" style="36" customWidth="1"/>
    <col min="8446" max="8464" width="7.7109375" style="36" customWidth="1"/>
    <col min="8465" max="8700" width="9.140625" style="36"/>
    <col min="8701" max="8701" width="11.85546875" style="36" customWidth="1"/>
    <col min="8702" max="8720" width="7.7109375" style="36" customWidth="1"/>
    <col min="8721" max="8956" width="9.140625" style="36"/>
    <col min="8957" max="8957" width="11.85546875" style="36" customWidth="1"/>
    <col min="8958" max="8976" width="7.7109375" style="36" customWidth="1"/>
    <col min="8977" max="9212" width="9.140625" style="36"/>
    <col min="9213" max="9213" width="11.85546875" style="36" customWidth="1"/>
    <col min="9214" max="9232" width="7.7109375" style="36" customWidth="1"/>
    <col min="9233" max="9468" width="9.140625" style="36"/>
    <col min="9469" max="9469" width="11.85546875" style="36" customWidth="1"/>
    <col min="9470" max="9488" width="7.7109375" style="36" customWidth="1"/>
    <col min="9489" max="9724" width="9.140625" style="36"/>
    <col min="9725" max="9725" width="11.85546875" style="36" customWidth="1"/>
    <col min="9726" max="9744" width="7.7109375" style="36" customWidth="1"/>
    <col min="9745" max="9980" width="9.140625" style="36"/>
    <col min="9981" max="9981" width="11.85546875" style="36" customWidth="1"/>
    <col min="9982" max="10000" width="7.7109375" style="36" customWidth="1"/>
    <col min="10001" max="10236" width="9.140625" style="36"/>
    <col min="10237" max="10237" width="11.85546875" style="36" customWidth="1"/>
    <col min="10238" max="10256" width="7.7109375" style="36" customWidth="1"/>
    <col min="10257" max="10492" width="9.140625" style="36"/>
    <col min="10493" max="10493" width="11.85546875" style="36" customWidth="1"/>
    <col min="10494" max="10512" width="7.7109375" style="36" customWidth="1"/>
    <col min="10513" max="10748" width="9.140625" style="36"/>
    <col min="10749" max="10749" width="11.85546875" style="36" customWidth="1"/>
    <col min="10750" max="10768" width="7.7109375" style="36" customWidth="1"/>
    <col min="10769" max="11004" width="9.140625" style="36"/>
    <col min="11005" max="11005" width="11.85546875" style="36" customWidth="1"/>
    <col min="11006" max="11024" width="7.7109375" style="36" customWidth="1"/>
    <col min="11025" max="11260" width="9.140625" style="36"/>
    <col min="11261" max="11261" width="11.85546875" style="36" customWidth="1"/>
    <col min="11262" max="11280" width="7.7109375" style="36" customWidth="1"/>
    <col min="11281" max="11516" width="9.140625" style="36"/>
    <col min="11517" max="11517" width="11.85546875" style="36" customWidth="1"/>
    <col min="11518" max="11536" width="7.7109375" style="36" customWidth="1"/>
    <col min="11537" max="11772" width="9.140625" style="36"/>
    <col min="11773" max="11773" width="11.85546875" style="36" customWidth="1"/>
    <col min="11774" max="11792" width="7.7109375" style="36" customWidth="1"/>
    <col min="11793" max="12028" width="9.140625" style="36"/>
    <col min="12029" max="12029" width="11.85546875" style="36" customWidth="1"/>
    <col min="12030" max="12048" width="7.7109375" style="36" customWidth="1"/>
    <col min="12049" max="12284" width="9.140625" style="36"/>
    <col min="12285" max="12285" width="11.85546875" style="36" customWidth="1"/>
    <col min="12286" max="12304" width="7.7109375" style="36" customWidth="1"/>
    <col min="12305" max="12540" width="9.140625" style="36"/>
    <col min="12541" max="12541" width="11.85546875" style="36" customWidth="1"/>
    <col min="12542" max="12560" width="7.7109375" style="36" customWidth="1"/>
    <col min="12561" max="12796" width="9.140625" style="36"/>
    <col min="12797" max="12797" width="11.85546875" style="36" customWidth="1"/>
    <col min="12798" max="12816" width="7.7109375" style="36" customWidth="1"/>
    <col min="12817" max="13052" width="9.140625" style="36"/>
    <col min="13053" max="13053" width="11.85546875" style="36" customWidth="1"/>
    <col min="13054" max="13072" width="7.7109375" style="36" customWidth="1"/>
    <col min="13073" max="13308" width="9.140625" style="36"/>
    <col min="13309" max="13309" width="11.85546875" style="36" customWidth="1"/>
    <col min="13310" max="13328" width="7.7109375" style="36" customWidth="1"/>
    <col min="13329" max="13564" width="9.140625" style="36"/>
    <col min="13565" max="13565" width="11.85546875" style="36" customWidth="1"/>
    <col min="13566" max="13584" width="7.7109375" style="36" customWidth="1"/>
    <col min="13585" max="13820" width="9.140625" style="36"/>
    <col min="13821" max="13821" width="11.85546875" style="36" customWidth="1"/>
    <col min="13822" max="13840" width="7.7109375" style="36" customWidth="1"/>
    <col min="13841" max="14076" width="9.140625" style="36"/>
    <col min="14077" max="14077" width="11.85546875" style="36" customWidth="1"/>
    <col min="14078" max="14096" width="7.7109375" style="36" customWidth="1"/>
    <col min="14097" max="14332" width="9.140625" style="36"/>
    <col min="14333" max="14333" width="11.85546875" style="36" customWidth="1"/>
    <col min="14334" max="14352" width="7.7109375" style="36" customWidth="1"/>
    <col min="14353" max="14588" width="9.140625" style="36"/>
    <col min="14589" max="14589" width="11.85546875" style="36" customWidth="1"/>
    <col min="14590" max="14608" width="7.7109375" style="36" customWidth="1"/>
    <col min="14609" max="14844" width="9.140625" style="36"/>
    <col min="14845" max="14845" width="11.85546875" style="36" customWidth="1"/>
    <col min="14846" max="14864" width="7.7109375" style="36" customWidth="1"/>
    <col min="14865" max="15100" width="9.140625" style="36"/>
    <col min="15101" max="15101" width="11.85546875" style="36" customWidth="1"/>
    <col min="15102" max="15120" width="7.7109375" style="36" customWidth="1"/>
    <col min="15121" max="15356" width="9.140625" style="36"/>
    <col min="15357" max="15357" width="11.85546875" style="36" customWidth="1"/>
    <col min="15358" max="15376" width="7.7109375" style="36" customWidth="1"/>
    <col min="15377" max="15612" width="9.140625" style="36"/>
    <col min="15613" max="15613" width="11.85546875" style="36" customWidth="1"/>
    <col min="15614" max="15632" width="7.7109375" style="36" customWidth="1"/>
    <col min="15633" max="15868" width="9.140625" style="36"/>
    <col min="15869" max="15869" width="11.85546875" style="36" customWidth="1"/>
    <col min="15870" max="15888" width="7.7109375" style="36" customWidth="1"/>
    <col min="15889" max="16124" width="9.140625" style="36"/>
    <col min="16125" max="16125" width="11.85546875" style="36" customWidth="1"/>
    <col min="16126" max="16144" width="7.7109375" style="36" customWidth="1"/>
    <col min="16145" max="16384" width="9.140625" style="36"/>
  </cols>
  <sheetData>
    <row r="1" spans="1:22" ht="16.5" x14ac:dyDescent="0.25">
      <c r="A1" s="105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36"/>
    </row>
    <row r="2" spans="1:22" ht="16.5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3"/>
      <c r="V2" s="33"/>
    </row>
    <row r="3" spans="1:22" ht="16.5" x14ac:dyDescent="0.25">
      <c r="A3" s="33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s="89" customFormat="1" ht="15" customHeight="1" x14ac:dyDescent="0.2">
      <c r="A5" s="40" t="s">
        <v>0</v>
      </c>
      <c r="B5" s="110" t="s">
        <v>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08" t="s">
        <v>68</v>
      </c>
      <c r="Q5" s="110" t="s">
        <v>2</v>
      </c>
      <c r="R5" s="111"/>
      <c r="S5" s="111"/>
      <c r="T5" s="111"/>
      <c r="U5" s="111"/>
      <c r="V5" s="106" t="s">
        <v>67</v>
      </c>
    </row>
    <row r="6" spans="1:22" s="89" customFormat="1" ht="85.5" customHeight="1" x14ac:dyDescent="0.2">
      <c r="A6" s="40"/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11</v>
      </c>
      <c r="K6" s="42" t="s">
        <v>12</v>
      </c>
      <c r="L6" s="42" t="s">
        <v>13</v>
      </c>
      <c r="M6" s="42" t="s">
        <v>14</v>
      </c>
      <c r="N6" s="43" t="s">
        <v>63</v>
      </c>
      <c r="O6" s="43" t="s">
        <v>65</v>
      </c>
      <c r="P6" s="109"/>
      <c r="Q6" s="42" t="s">
        <v>15</v>
      </c>
      <c r="R6" s="42" t="s">
        <v>16</v>
      </c>
      <c r="S6" s="42" t="s">
        <v>17</v>
      </c>
      <c r="T6" s="42" t="s">
        <v>18</v>
      </c>
      <c r="U6" s="44" t="s">
        <v>64</v>
      </c>
      <c r="V6" s="107"/>
    </row>
    <row r="7" spans="1:22" s="47" customFormat="1" ht="21" customHeight="1" x14ac:dyDescent="0.2">
      <c r="A7" s="45" t="s">
        <v>19</v>
      </c>
      <c r="B7" s="53">
        <v>117</v>
      </c>
      <c r="C7" s="54">
        <v>743</v>
      </c>
      <c r="D7" s="54">
        <v>824</v>
      </c>
      <c r="E7" s="54">
        <v>172</v>
      </c>
      <c r="F7" s="54">
        <v>1959</v>
      </c>
      <c r="G7" s="54">
        <v>315</v>
      </c>
      <c r="H7" s="54">
        <v>1752</v>
      </c>
      <c r="I7" s="54">
        <v>489</v>
      </c>
      <c r="J7" s="54">
        <v>2127</v>
      </c>
      <c r="K7" s="54">
        <v>276</v>
      </c>
      <c r="L7" s="54">
        <v>649</v>
      </c>
      <c r="M7" s="54">
        <v>886</v>
      </c>
      <c r="N7" s="48">
        <f>SUM(B7:M7)</f>
        <v>10309</v>
      </c>
      <c r="O7" s="48">
        <v>10309</v>
      </c>
      <c r="P7" s="49" t="s">
        <v>60</v>
      </c>
      <c r="Q7" s="50" t="s">
        <v>60</v>
      </c>
      <c r="R7" s="50" t="s">
        <v>60</v>
      </c>
      <c r="S7" s="50" t="s">
        <v>60</v>
      </c>
      <c r="T7" s="51" t="s">
        <v>60</v>
      </c>
      <c r="U7" s="52" t="s">
        <v>60</v>
      </c>
      <c r="V7" s="52" t="s">
        <v>60</v>
      </c>
    </row>
    <row r="8" spans="1:22" s="89" customFormat="1" ht="21" customHeight="1" x14ac:dyDescent="0.2">
      <c r="A8" s="45" t="s">
        <v>20</v>
      </c>
      <c r="B8" s="53">
        <v>14</v>
      </c>
      <c r="C8" s="54">
        <v>678</v>
      </c>
      <c r="D8" s="54">
        <v>854</v>
      </c>
      <c r="E8" s="54">
        <v>237</v>
      </c>
      <c r="F8" s="54">
        <v>1728</v>
      </c>
      <c r="G8" s="54">
        <v>106</v>
      </c>
      <c r="H8" s="54">
        <v>2117</v>
      </c>
      <c r="I8" s="54">
        <v>474</v>
      </c>
      <c r="J8" s="54">
        <v>2293</v>
      </c>
      <c r="K8" s="54">
        <v>279</v>
      </c>
      <c r="L8" s="54">
        <v>636</v>
      </c>
      <c r="M8" s="54">
        <v>1066</v>
      </c>
      <c r="N8" s="48">
        <f t="shared" ref="N8:N19" si="0">SUM(B8:M8)</f>
        <v>10482</v>
      </c>
      <c r="O8" s="48">
        <v>10456</v>
      </c>
      <c r="P8" s="49" t="s">
        <v>60</v>
      </c>
      <c r="Q8" s="50" t="s">
        <v>60</v>
      </c>
      <c r="R8" s="50" t="s">
        <v>60</v>
      </c>
      <c r="S8" s="50" t="s">
        <v>60</v>
      </c>
      <c r="T8" s="55" t="s">
        <v>60</v>
      </c>
      <c r="U8" s="56" t="s">
        <v>60</v>
      </c>
      <c r="V8" s="56" t="s">
        <v>60</v>
      </c>
    </row>
    <row r="9" spans="1:22" s="89" customFormat="1" ht="21" customHeight="1" x14ac:dyDescent="0.2">
      <c r="A9" s="45" t="s">
        <v>21</v>
      </c>
      <c r="B9" s="53">
        <v>79</v>
      </c>
      <c r="C9" s="54">
        <v>1167</v>
      </c>
      <c r="D9" s="54">
        <v>882</v>
      </c>
      <c r="E9" s="54">
        <v>335</v>
      </c>
      <c r="F9" s="54">
        <v>2026</v>
      </c>
      <c r="G9" s="54">
        <v>334</v>
      </c>
      <c r="H9" s="54">
        <v>1669</v>
      </c>
      <c r="I9" s="54">
        <v>387</v>
      </c>
      <c r="J9" s="54">
        <v>2323</v>
      </c>
      <c r="K9" s="54">
        <v>286</v>
      </c>
      <c r="L9" s="54">
        <v>342</v>
      </c>
      <c r="M9" s="54">
        <v>942</v>
      </c>
      <c r="N9" s="48">
        <f t="shared" si="0"/>
        <v>10772</v>
      </c>
      <c r="O9" s="48">
        <v>10749</v>
      </c>
      <c r="P9" s="49" t="s">
        <v>60</v>
      </c>
      <c r="Q9" s="50" t="s">
        <v>60</v>
      </c>
      <c r="R9" s="50" t="s">
        <v>60</v>
      </c>
      <c r="S9" s="50" t="s">
        <v>60</v>
      </c>
      <c r="T9" s="55" t="s">
        <v>60</v>
      </c>
      <c r="U9" s="56" t="s">
        <v>60</v>
      </c>
      <c r="V9" s="56" t="s">
        <v>60</v>
      </c>
    </row>
    <row r="10" spans="1:22" s="47" customFormat="1" ht="21" customHeight="1" x14ac:dyDescent="0.2">
      <c r="A10" s="45" t="s">
        <v>22</v>
      </c>
      <c r="B10" s="53">
        <v>64</v>
      </c>
      <c r="C10" s="54">
        <v>697</v>
      </c>
      <c r="D10" s="54">
        <v>1288</v>
      </c>
      <c r="E10" s="54">
        <v>276</v>
      </c>
      <c r="F10" s="54">
        <v>1859</v>
      </c>
      <c r="G10" s="54">
        <v>277</v>
      </c>
      <c r="H10" s="54">
        <v>1884</v>
      </c>
      <c r="I10" s="54">
        <v>372</v>
      </c>
      <c r="J10" s="54">
        <v>1967</v>
      </c>
      <c r="K10" s="54">
        <v>563</v>
      </c>
      <c r="L10" s="54">
        <v>322</v>
      </c>
      <c r="M10" s="54">
        <v>1081</v>
      </c>
      <c r="N10" s="48">
        <f t="shared" si="0"/>
        <v>10650</v>
      </c>
      <c r="O10" s="48">
        <v>10625</v>
      </c>
      <c r="P10" s="49" t="s">
        <v>60</v>
      </c>
      <c r="Q10" s="50" t="s">
        <v>60</v>
      </c>
      <c r="R10" s="50" t="s">
        <v>60</v>
      </c>
      <c r="S10" s="50" t="s">
        <v>60</v>
      </c>
      <c r="T10" s="55" t="s">
        <v>60</v>
      </c>
      <c r="U10" s="56" t="s">
        <v>60</v>
      </c>
      <c r="V10" s="56" t="s">
        <v>60</v>
      </c>
    </row>
    <row r="11" spans="1:22" s="47" customFormat="1" ht="21" customHeight="1" x14ac:dyDescent="0.2">
      <c r="A11" s="57" t="s">
        <v>23</v>
      </c>
      <c r="B11" s="58">
        <v>124</v>
      </c>
      <c r="C11" s="59">
        <v>1066</v>
      </c>
      <c r="D11" s="59">
        <v>1378</v>
      </c>
      <c r="E11" s="59">
        <v>112</v>
      </c>
      <c r="F11" s="59">
        <v>2104</v>
      </c>
      <c r="G11" s="59">
        <v>216</v>
      </c>
      <c r="H11" s="59">
        <v>1525</v>
      </c>
      <c r="I11" s="59">
        <v>427</v>
      </c>
      <c r="J11" s="59">
        <v>2113</v>
      </c>
      <c r="K11" s="59">
        <v>484</v>
      </c>
      <c r="L11" s="59">
        <v>288</v>
      </c>
      <c r="M11" s="59">
        <v>1434</v>
      </c>
      <c r="N11" s="60">
        <f t="shared" si="0"/>
        <v>11271</v>
      </c>
      <c r="O11" s="60">
        <v>11256</v>
      </c>
      <c r="P11" s="61" t="s">
        <v>60</v>
      </c>
      <c r="Q11" s="62" t="s">
        <v>60</v>
      </c>
      <c r="R11" s="62" t="s">
        <v>60</v>
      </c>
      <c r="S11" s="62" t="s">
        <v>60</v>
      </c>
      <c r="T11" s="63" t="s">
        <v>60</v>
      </c>
      <c r="U11" s="64" t="s">
        <v>60</v>
      </c>
      <c r="V11" s="64" t="s">
        <v>60</v>
      </c>
    </row>
    <row r="12" spans="1:22" s="47" customFormat="1" ht="21" customHeight="1" x14ac:dyDescent="0.2">
      <c r="A12" s="65" t="s">
        <v>24</v>
      </c>
      <c r="B12" s="66">
        <v>136</v>
      </c>
      <c r="C12" s="67">
        <v>848</v>
      </c>
      <c r="D12" s="67">
        <v>1056</v>
      </c>
      <c r="E12" s="67">
        <v>179</v>
      </c>
      <c r="F12" s="67">
        <v>2016</v>
      </c>
      <c r="G12" s="67">
        <v>153</v>
      </c>
      <c r="H12" s="67">
        <v>1648</v>
      </c>
      <c r="I12" s="67">
        <v>470</v>
      </c>
      <c r="J12" s="67">
        <v>1979</v>
      </c>
      <c r="K12" s="67">
        <v>684</v>
      </c>
      <c r="L12" s="67">
        <v>178</v>
      </c>
      <c r="M12" s="67">
        <v>1488</v>
      </c>
      <c r="N12" s="48">
        <f t="shared" si="0"/>
        <v>10835</v>
      </c>
      <c r="O12" s="68">
        <v>10814</v>
      </c>
      <c r="P12" s="49" t="s">
        <v>60</v>
      </c>
      <c r="Q12" s="69" t="s">
        <v>60</v>
      </c>
      <c r="R12" s="69" t="s">
        <v>60</v>
      </c>
      <c r="S12" s="69" t="s">
        <v>60</v>
      </c>
      <c r="T12" s="70" t="s">
        <v>60</v>
      </c>
      <c r="U12" s="71" t="s">
        <v>60</v>
      </c>
      <c r="V12" s="71" t="s">
        <v>60</v>
      </c>
    </row>
    <row r="13" spans="1:22" s="47" customFormat="1" ht="21" customHeight="1" x14ac:dyDescent="0.2">
      <c r="A13" s="45" t="s">
        <v>25</v>
      </c>
      <c r="B13" s="53">
        <v>181</v>
      </c>
      <c r="C13" s="54">
        <v>925</v>
      </c>
      <c r="D13" s="54">
        <v>951</v>
      </c>
      <c r="E13" s="54">
        <v>189</v>
      </c>
      <c r="F13" s="54">
        <v>1886</v>
      </c>
      <c r="G13" s="54">
        <v>178</v>
      </c>
      <c r="H13" s="54">
        <v>1553</v>
      </c>
      <c r="I13" s="54">
        <v>558</v>
      </c>
      <c r="J13" s="54">
        <v>2020</v>
      </c>
      <c r="K13" s="54">
        <v>606</v>
      </c>
      <c r="L13" s="54">
        <v>460</v>
      </c>
      <c r="M13" s="54">
        <v>1920</v>
      </c>
      <c r="N13" s="48">
        <f t="shared" si="0"/>
        <v>11427</v>
      </c>
      <c r="O13" s="48">
        <v>11377</v>
      </c>
      <c r="P13" s="49" t="s">
        <v>60</v>
      </c>
      <c r="Q13" s="72" t="s">
        <v>60</v>
      </c>
      <c r="R13" s="72" t="s">
        <v>60</v>
      </c>
      <c r="S13" s="72" t="s">
        <v>60</v>
      </c>
      <c r="T13" s="73" t="s">
        <v>60</v>
      </c>
      <c r="U13" s="74" t="s">
        <v>60</v>
      </c>
      <c r="V13" s="74" t="s">
        <v>60</v>
      </c>
    </row>
    <row r="14" spans="1:22" s="47" customFormat="1" ht="21" customHeight="1" x14ac:dyDescent="0.2">
      <c r="A14" s="45" t="s">
        <v>26</v>
      </c>
      <c r="B14" s="53">
        <v>186</v>
      </c>
      <c r="C14" s="54">
        <v>768</v>
      </c>
      <c r="D14" s="54">
        <v>987</v>
      </c>
      <c r="E14" s="54">
        <v>185</v>
      </c>
      <c r="F14" s="54">
        <v>1668</v>
      </c>
      <c r="G14" s="54">
        <v>216</v>
      </c>
      <c r="H14" s="54">
        <v>1703</v>
      </c>
      <c r="I14" s="54">
        <v>467</v>
      </c>
      <c r="J14" s="54">
        <v>2040</v>
      </c>
      <c r="K14" s="54">
        <v>556</v>
      </c>
      <c r="L14" s="54">
        <v>200</v>
      </c>
      <c r="M14" s="54">
        <v>1882</v>
      </c>
      <c r="N14" s="48">
        <f t="shared" si="0"/>
        <v>10858</v>
      </c>
      <c r="O14" s="48">
        <v>10787</v>
      </c>
      <c r="P14" s="49" t="s">
        <v>60</v>
      </c>
      <c r="Q14" s="72" t="s">
        <v>60</v>
      </c>
      <c r="R14" s="72" t="s">
        <v>60</v>
      </c>
      <c r="S14" s="72" t="s">
        <v>60</v>
      </c>
      <c r="T14" s="73" t="s">
        <v>60</v>
      </c>
      <c r="U14" s="74" t="s">
        <v>60</v>
      </c>
      <c r="V14" s="74" t="s">
        <v>60</v>
      </c>
    </row>
    <row r="15" spans="1:22" s="47" customFormat="1" ht="21" customHeight="1" x14ac:dyDescent="0.2">
      <c r="A15" s="45" t="s">
        <v>27</v>
      </c>
      <c r="B15" s="53">
        <v>128</v>
      </c>
      <c r="C15" s="54">
        <v>604</v>
      </c>
      <c r="D15" s="54">
        <v>749</v>
      </c>
      <c r="E15" s="54">
        <v>127</v>
      </c>
      <c r="F15" s="54">
        <v>1618</v>
      </c>
      <c r="G15" s="54">
        <v>231</v>
      </c>
      <c r="H15" s="54">
        <v>1351</v>
      </c>
      <c r="I15" s="54">
        <v>372</v>
      </c>
      <c r="J15" s="54">
        <v>2055</v>
      </c>
      <c r="K15" s="54">
        <v>401</v>
      </c>
      <c r="L15" s="54">
        <v>311</v>
      </c>
      <c r="M15" s="54">
        <v>1566</v>
      </c>
      <c r="N15" s="48">
        <f t="shared" si="0"/>
        <v>9513</v>
      </c>
      <c r="O15" s="48">
        <v>9502</v>
      </c>
      <c r="P15" s="49" t="s">
        <v>60</v>
      </c>
      <c r="Q15" s="72" t="s">
        <v>60</v>
      </c>
      <c r="R15" s="72" t="s">
        <v>60</v>
      </c>
      <c r="S15" s="72" t="s">
        <v>60</v>
      </c>
      <c r="T15" s="73" t="s">
        <v>60</v>
      </c>
      <c r="U15" s="74" t="s">
        <v>60</v>
      </c>
      <c r="V15" s="74" t="s">
        <v>60</v>
      </c>
    </row>
    <row r="16" spans="1:22" s="47" customFormat="1" ht="21" customHeight="1" x14ac:dyDescent="0.2">
      <c r="A16" s="57" t="s">
        <v>28</v>
      </c>
      <c r="B16" s="58">
        <v>87</v>
      </c>
      <c r="C16" s="59">
        <v>617</v>
      </c>
      <c r="D16" s="59">
        <v>753</v>
      </c>
      <c r="E16" s="59">
        <v>146</v>
      </c>
      <c r="F16" s="59">
        <v>1518</v>
      </c>
      <c r="G16" s="59">
        <v>295</v>
      </c>
      <c r="H16" s="59">
        <v>1474</v>
      </c>
      <c r="I16" s="59">
        <v>249</v>
      </c>
      <c r="J16" s="59">
        <v>1792</v>
      </c>
      <c r="K16" s="59">
        <v>471</v>
      </c>
      <c r="L16" s="59">
        <v>527</v>
      </c>
      <c r="M16" s="59">
        <v>1725</v>
      </c>
      <c r="N16" s="60">
        <f t="shared" si="0"/>
        <v>9654</v>
      </c>
      <c r="O16" s="60">
        <v>9589</v>
      </c>
      <c r="P16" s="61" t="s">
        <v>60</v>
      </c>
      <c r="Q16" s="75" t="s">
        <v>60</v>
      </c>
      <c r="R16" s="75" t="s">
        <v>60</v>
      </c>
      <c r="S16" s="75" t="s">
        <v>60</v>
      </c>
      <c r="T16" s="76" t="s">
        <v>60</v>
      </c>
      <c r="U16" s="77" t="s">
        <v>60</v>
      </c>
      <c r="V16" s="77" t="s">
        <v>60</v>
      </c>
    </row>
    <row r="17" spans="1:22" s="47" customFormat="1" ht="21" customHeight="1" x14ac:dyDescent="0.2">
      <c r="A17" s="78">
        <v>2012</v>
      </c>
      <c r="B17" s="66">
        <v>286</v>
      </c>
      <c r="C17" s="67">
        <v>551</v>
      </c>
      <c r="D17" s="67">
        <v>620</v>
      </c>
      <c r="E17" s="67">
        <v>128</v>
      </c>
      <c r="F17" s="67">
        <v>1585</v>
      </c>
      <c r="G17" s="67">
        <v>375</v>
      </c>
      <c r="H17" s="67">
        <v>1513</v>
      </c>
      <c r="I17" s="67">
        <v>458</v>
      </c>
      <c r="J17" s="67">
        <v>1284</v>
      </c>
      <c r="K17" s="67">
        <v>572</v>
      </c>
      <c r="L17" s="67">
        <v>340</v>
      </c>
      <c r="M17" s="67">
        <v>1784</v>
      </c>
      <c r="N17" s="48">
        <f t="shared" si="0"/>
        <v>9496</v>
      </c>
      <c r="O17" s="68">
        <v>9471</v>
      </c>
      <c r="P17" s="79" t="s">
        <v>60</v>
      </c>
      <c r="Q17" s="80" t="s">
        <v>60</v>
      </c>
      <c r="R17" s="80" t="s">
        <v>60</v>
      </c>
      <c r="S17" s="80" t="s">
        <v>60</v>
      </c>
      <c r="T17" s="51" t="s">
        <v>60</v>
      </c>
      <c r="U17" s="52" t="s">
        <v>60</v>
      </c>
      <c r="V17" s="52" t="s">
        <v>60</v>
      </c>
    </row>
    <row r="18" spans="1:22" s="89" customFormat="1" ht="21" customHeight="1" x14ac:dyDescent="0.2">
      <c r="A18" s="45">
        <v>2013</v>
      </c>
      <c r="B18" s="53">
        <v>176</v>
      </c>
      <c r="C18" s="54">
        <v>902</v>
      </c>
      <c r="D18" s="54">
        <v>411</v>
      </c>
      <c r="E18" s="54">
        <v>131</v>
      </c>
      <c r="F18" s="54">
        <v>1538</v>
      </c>
      <c r="G18" s="54">
        <v>317</v>
      </c>
      <c r="H18" s="54">
        <v>1204</v>
      </c>
      <c r="I18" s="54">
        <v>71</v>
      </c>
      <c r="J18" s="54">
        <v>1486</v>
      </c>
      <c r="K18" s="54">
        <v>467</v>
      </c>
      <c r="L18" s="54">
        <v>233</v>
      </c>
      <c r="M18" s="54">
        <v>1658</v>
      </c>
      <c r="N18" s="48">
        <f t="shared" si="0"/>
        <v>8594</v>
      </c>
      <c r="O18" s="48">
        <v>8575</v>
      </c>
      <c r="P18" s="49" t="s">
        <v>60</v>
      </c>
      <c r="Q18" s="50" t="s">
        <v>60</v>
      </c>
      <c r="R18" s="50" t="s">
        <v>60</v>
      </c>
      <c r="S18" s="50" t="s">
        <v>60</v>
      </c>
      <c r="T18" s="55" t="s">
        <v>60</v>
      </c>
      <c r="U18" s="56" t="s">
        <v>60</v>
      </c>
      <c r="V18" s="56" t="s">
        <v>60</v>
      </c>
    </row>
    <row r="19" spans="1:22" s="89" customFormat="1" ht="21" customHeight="1" x14ac:dyDescent="0.2">
      <c r="A19" s="45">
        <v>2014</v>
      </c>
      <c r="B19" s="53">
        <v>116</v>
      </c>
      <c r="C19" s="54">
        <v>186</v>
      </c>
      <c r="D19" s="54">
        <v>613</v>
      </c>
      <c r="E19" s="54">
        <v>133</v>
      </c>
      <c r="F19" s="54">
        <v>1419</v>
      </c>
      <c r="G19" s="54">
        <v>163</v>
      </c>
      <c r="H19" s="54">
        <v>1028</v>
      </c>
      <c r="I19" s="54">
        <v>166</v>
      </c>
      <c r="J19" s="54">
        <v>1213</v>
      </c>
      <c r="K19" s="54">
        <v>340</v>
      </c>
      <c r="L19" s="54">
        <v>298</v>
      </c>
      <c r="M19" s="83">
        <v>1736</v>
      </c>
      <c r="N19" s="48">
        <f t="shared" si="0"/>
        <v>7411</v>
      </c>
      <c r="O19" s="48">
        <v>7398</v>
      </c>
      <c r="P19" s="49" t="s">
        <v>60</v>
      </c>
      <c r="Q19" s="56" t="s">
        <v>60</v>
      </c>
      <c r="R19" s="50" t="s">
        <v>60</v>
      </c>
      <c r="S19" s="50" t="s">
        <v>60</v>
      </c>
      <c r="T19" s="50" t="s">
        <v>60</v>
      </c>
      <c r="U19" s="56" t="s">
        <v>60</v>
      </c>
      <c r="V19" s="56" t="s">
        <v>60</v>
      </c>
    </row>
    <row r="20" spans="1:22" s="89" customFormat="1" ht="21" customHeight="1" x14ac:dyDescent="0.2">
      <c r="A20" s="45">
        <v>2015</v>
      </c>
      <c r="B20" s="53">
        <v>196</v>
      </c>
      <c r="C20" s="54">
        <v>251</v>
      </c>
      <c r="D20" s="54">
        <v>780</v>
      </c>
      <c r="E20" s="54">
        <v>144</v>
      </c>
      <c r="F20" s="54">
        <v>1498</v>
      </c>
      <c r="G20" s="54">
        <v>251</v>
      </c>
      <c r="H20" s="54">
        <v>945</v>
      </c>
      <c r="I20" s="54">
        <v>164</v>
      </c>
      <c r="J20" s="54">
        <v>1277</v>
      </c>
      <c r="K20" s="54">
        <v>421</v>
      </c>
      <c r="L20" s="54">
        <v>257</v>
      </c>
      <c r="M20" s="83">
        <v>1531</v>
      </c>
      <c r="N20" s="83">
        <v>7715</v>
      </c>
      <c r="O20" s="48">
        <v>7704</v>
      </c>
      <c r="P20" s="49" t="s">
        <v>60</v>
      </c>
      <c r="Q20" s="56" t="s">
        <v>60</v>
      </c>
      <c r="R20" s="50" t="s">
        <v>60</v>
      </c>
      <c r="S20" s="50" t="s">
        <v>60</v>
      </c>
      <c r="T20" s="50" t="s">
        <v>60</v>
      </c>
      <c r="U20" s="56" t="s">
        <v>60</v>
      </c>
      <c r="V20" s="56" t="s">
        <v>60</v>
      </c>
    </row>
    <row r="21" spans="1:22" s="92" customFormat="1" ht="21" customHeight="1" x14ac:dyDescent="0.2">
      <c r="A21" s="57">
        <v>2016</v>
      </c>
      <c r="B21" s="58">
        <v>181</v>
      </c>
      <c r="C21" s="59">
        <v>570</v>
      </c>
      <c r="D21" s="59">
        <v>802</v>
      </c>
      <c r="E21" s="59">
        <v>206</v>
      </c>
      <c r="F21" s="59">
        <v>1476</v>
      </c>
      <c r="G21" s="59">
        <v>339</v>
      </c>
      <c r="H21" s="59">
        <v>1001</v>
      </c>
      <c r="I21" s="59">
        <v>163</v>
      </c>
      <c r="J21" s="59">
        <v>1306</v>
      </c>
      <c r="K21" s="59">
        <v>299</v>
      </c>
      <c r="L21" s="59">
        <v>199</v>
      </c>
      <c r="M21" s="82">
        <v>1496</v>
      </c>
      <c r="N21" s="82">
        <v>8038</v>
      </c>
      <c r="O21" s="60">
        <v>7997</v>
      </c>
      <c r="P21" s="61" t="s">
        <v>60</v>
      </c>
      <c r="Q21" s="64" t="s">
        <v>60</v>
      </c>
      <c r="R21" s="62" t="s">
        <v>60</v>
      </c>
      <c r="S21" s="62" t="s">
        <v>60</v>
      </c>
      <c r="T21" s="62" t="s">
        <v>60</v>
      </c>
      <c r="U21" s="64" t="s">
        <v>60</v>
      </c>
      <c r="V21" s="64" t="s">
        <v>60</v>
      </c>
    </row>
    <row r="22" spans="1:22" s="47" customFormat="1" ht="21" customHeight="1" x14ac:dyDescent="0.2">
      <c r="A22" s="45">
        <v>2017</v>
      </c>
      <c r="B22" s="53">
        <v>167</v>
      </c>
      <c r="C22" s="54">
        <v>543</v>
      </c>
      <c r="D22" s="54">
        <v>589</v>
      </c>
      <c r="E22" s="54">
        <v>108</v>
      </c>
      <c r="F22" s="54">
        <v>1544</v>
      </c>
      <c r="G22" s="54">
        <v>280</v>
      </c>
      <c r="H22" s="54">
        <v>793</v>
      </c>
      <c r="I22" s="54">
        <v>160</v>
      </c>
      <c r="J22" s="54">
        <v>1240</v>
      </c>
      <c r="K22" s="54">
        <v>338</v>
      </c>
      <c r="L22" s="54">
        <v>239</v>
      </c>
      <c r="M22" s="83">
        <v>1275</v>
      </c>
      <c r="N22" s="83">
        <v>7276</v>
      </c>
      <c r="O22" s="48">
        <v>7270</v>
      </c>
      <c r="P22" s="49" t="s">
        <v>60</v>
      </c>
      <c r="Q22" s="50" t="s">
        <v>60</v>
      </c>
      <c r="R22" s="50" t="s">
        <v>60</v>
      </c>
      <c r="S22" s="50" t="s">
        <v>60</v>
      </c>
      <c r="T22" s="50" t="s">
        <v>60</v>
      </c>
      <c r="U22" s="56" t="s">
        <v>60</v>
      </c>
      <c r="V22" s="56" t="s">
        <v>60</v>
      </c>
    </row>
    <row r="23" spans="1:22" s="47" customFormat="1" ht="21" customHeight="1" x14ac:dyDescent="0.2">
      <c r="A23" s="85">
        <v>2018</v>
      </c>
      <c r="B23" s="53">
        <v>151</v>
      </c>
      <c r="C23" s="54">
        <v>513</v>
      </c>
      <c r="D23" s="54">
        <v>693</v>
      </c>
      <c r="E23" s="54">
        <v>233</v>
      </c>
      <c r="F23" s="54">
        <v>1429</v>
      </c>
      <c r="G23" s="54">
        <v>278</v>
      </c>
      <c r="H23" s="54">
        <v>733</v>
      </c>
      <c r="I23" s="54">
        <v>138</v>
      </c>
      <c r="J23" s="54">
        <v>1200</v>
      </c>
      <c r="K23" s="54">
        <v>329</v>
      </c>
      <c r="L23" s="54">
        <v>309</v>
      </c>
      <c r="M23" s="83">
        <v>1298</v>
      </c>
      <c r="N23" s="48">
        <f>SUM(B23:M23)</f>
        <v>7304</v>
      </c>
      <c r="O23" s="48">
        <v>7296</v>
      </c>
      <c r="P23" s="49" t="s">
        <v>60</v>
      </c>
      <c r="Q23" s="50" t="s">
        <v>60</v>
      </c>
      <c r="R23" s="50" t="s">
        <v>60</v>
      </c>
      <c r="S23" s="50" t="s">
        <v>60</v>
      </c>
      <c r="T23" s="50" t="s">
        <v>60</v>
      </c>
      <c r="U23" s="90" t="s">
        <v>60</v>
      </c>
      <c r="V23" s="56" t="s">
        <v>60</v>
      </c>
    </row>
    <row r="24" spans="1:22" s="47" customFormat="1" ht="21" customHeight="1" x14ac:dyDescent="0.2">
      <c r="A24" s="45">
        <v>2019</v>
      </c>
      <c r="B24" s="53">
        <v>200</v>
      </c>
      <c r="C24" s="54">
        <v>327</v>
      </c>
      <c r="D24" s="54">
        <v>606</v>
      </c>
      <c r="E24" s="54">
        <v>226</v>
      </c>
      <c r="F24" s="54">
        <v>1530</v>
      </c>
      <c r="G24" s="54">
        <v>251</v>
      </c>
      <c r="H24" s="54">
        <v>651</v>
      </c>
      <c r="I24" s="54">
        <v>143</v>
      </c>
      <c r="J24" s="54">
        <v>1172</v>
      </c>
      <c r="K24" s="54">
        <v>243</v>
      </c>
      <c r="L24" s="54">
        <v>172</v>
      </c>
      <c r="M24" s="83">
        <v>1122</v>
      </c>
      <c r="N24" s="48">
        <f t="shared" ref="N24:N25" si="1">SUM(B24:M24)</f>
        <v>6643</v>
      </c>
      <c r="O24" s="48">
        <v>6640</v>
      </c>
      <c r="P24" s="49" t="s">
        <v>60</v>
      </c>
      <c r="Q24" s="50" t="s">
        <v>60</v>
      </c>
      <c r="R24" s="50" t="s">
        <v>60</v>
      </c>
      <c r="S24" s="50" t="s">
        <v>60</v>
      </c>
      <c r="T24" s="50" t="s">
        <v>60</v>
      </c>
      <c r="U24" s="56" t="s">
        <v>60</v>
      </c>
      <c r="V24" s="56" t="s">
        <v>60</v>
      </c>
    </row>
    <row r="25" spans="1:22" s="47" customFormat="1" ht="21" customHeight="1" x14ac:dyDescent="0.2">
      <c r="A25" s="45">
        <v>2020</v>
      </c>
      <c r="B25" s="53">
        <v>182</v>
      </c>
      <c r="C25" s="54">
        <v>311</v>
      </c>
      <c r="D25" s="54">
        <v>476</v>
      </c>
      <c r="E25" s="54">
        <v>235</v>
      </c>
      <c r="F25" s="54">
        <v>1330</v>
      </c>
      <c r="G25" s="54">
        <v>354</v>
      </c>
      <c r="H25" s="54">
        <v>603</v>
      </c>
      <c r="I25" s="54">
        <v>96</v>
      </c>
      <c r="J25" s="54">
        <v>1167</v>
      </c>
      <c r="K25" s="54">
        <v>230</v>
      </c>
      <c r="L25" s="54">
        <v>154</v>
      </c>
      <c r="M25" s="83">
        <v>1030</v>
      </c>
      <c r="N25" s="48">
        <f t="shared" si="1"/>
        <v>6168</v>
      </c>
      <c r="O25" s="48">
        <v>6160</v>
      </c>
      <c r="P25" s="74" t="s">
        <v>60</v>
      </c>
      <c r="Q25" s="56" t="s">
        <v>60</v>
      </c>
      <c r="R25" s="50" t="s">
        <v>60</v>
      </c>
      <c r="S25" s="50" t="s">
        <v>60</v>
      </c>
      <c r="T25" s="50" t="s">
        <v>60</v>
      </c>
      <c r="U25" s="90" t="s">
        <v>60</v>
      </c>
      <c r="V25" s="56" t="s">
        <v>60</v>
      </c>
    </row>
    <row r="26" spans="1:22" s="47" customFormat="1" ht="21" customHeight="1" x14ac:dyDescent="0.2">
      <c r="A26" s="96">
        <v>2021</v>
      </c>
      <c r="B26" s="58">
        <v>204</v>
      </c>
      <c r="C26" s="59">
        <v>81</v>
      </c>
      <c r="D26" s="59">
        <v>419</v>
      </c>
      <c r="E26" s="59">
        <v>274</v>
      </c>
      <c r="F26" s="59">
        <v>137</v>
      </c>
      <c r="G26" s="59">
        <v>285</v>
      </c>
      <c r="H26" s="59">
        <v>229</v>
      </c>
      <c r="I26" s="59">
        <v>82</v>
      </c>
      <c r="J26" s="59">
        <v>169</v>
      </c>
      <c r="K26" s="59">
        <v>147</v>
      </c>
      <c r="L26" s="59">
        <v>103</v>
      </c>
      <c r="M26" s="82">
        <v>305</v>
      </c>
      <c r="N26" s="82">
        <v>2440</v>
      </c>
      <c r="O26" s="60">
        <v>2417</v>
      </c>
      <c r="P26" s="61" t="s">
        <v>60</v>
      </c>
      <c r="Q26" s="64" t="s">
        <v>60</v>
      </c>
      <c r="R26" s="62" t="s">
        <v>60</v>
      </c>
      <c r="S26" s="62" t="s">
        <v>60</v>
      </c>
      <c r="T26" s="62" t="s">
        <v>60</v>
      </c>
      <c r="U26" s="95" t="s">
        <v>60</v>
      </c>
      <c r="V26" s="64" t="s">
        <v>60</v>
      </c>
    </row>
    <row r="27" spans="1:22" s="47" customFormat="1" ht="21" customHeight="1" x14ac:dyDescent="0.2">
      <c r="A27" s="45">
        <v>2022</v>
      </c>
      <c r="B27" s="53">
        <v>74</v>
      </c>
      <c r="C27" s="54">
        <v>169</v>
      </c>
      <c r="D27" s="54">
        <v>480</v>
      </c>
      <c r="E27" s="54">
        <v>194</v>
      </c>
      <c r="F27" s="54">
        <v>633</v>
      </c>
      <c r="G27" s="54">
        <v>138</v>
      </c>
      <c r="H27" s="54">
        <v>658</v>
      </c>
      <c r="I27" s="54">
        <v>46</v>
      </c>
      <c r="J27" s="54">
        <v>454</v>
      </c>
      <c r="K27" s="54">
        <v>268</v>
      </c>
      <c r="L27" s="54">
        <v>323</v>
      </c>
      <c r="M27" s="83">
        <v>1014</v>
      </c>
      <c r="N27" s="83">
        <f>SUM(B27:M27)</f>
        <v>4451</v>
      </c>
      <c r="O27" s="48">
        <v>4441</v>
      </c>
      <c r="P27" s="49" t="s">
        <v>60</v>
      </c>
      <c r="Q27" s="50" t="s">
        <v>60</v>
      </c>
      <c r="R27" s="50" t="s">
        <v>60</v>
      </c>
      <c r="S27" s="50" t="s">
        <v>60</v>
      </c>
      <c r="T27" s="50" t="s">
        <v>60</v>
      </c>
      <c r="U27" s="56" t="s">
        <v>60</v>
      </c>
      <c r="V27" s="56" t="s">
        <v>60</v>
      </c>
    </row>
    <row r="28" spans="1:22" s="47" customFormat="1" ht="21" customHeight="1" x14ac:dyDescent="0.2">
      <c r="A28" s="45">
        <v>2023</v>
      </c>
      <c r="B28" s="53">
        <v>124</v>
      </c>
      <c r="C28" s="54">
        <v>141</v>
      </c>
      <c r="D28" s="54">
        <v>694</v>
      </c>
      <c r="E28" s="54">
        <v>118</v>
      </c>
      <c r="F28" s="54">
        <v>230</v>
      </c>
      <c r="G28" s="54">
        <v>140</v>
      </c>
      <c r="H28" s="54">
        <v>641</v>
      </c>
      <c r="I28" s="54">
        <v>105</v>
      </c>
      <c r="J28" s="54">
        <v>635</v>
      </c>
      <c r="K28" s="54">
        <v>231</v>
      </c>
      <c r="L28" s="54">
        <v>206</v>
      </c>
      <c r="M28" s="83">
        <v>971</v>
      </c>
      <c r="N28" s="83">
        <v>4236</v>
      </c>
      <c r="O28" s="48">
        <v>4215</v>
      </c>
      <c r="P28" s="49" t="s">
        <v>60</v>
      </c>
      <c r="Q28" s="50" t="s">
        <v>60</v>
      </c>
      <c r="R28" s="50" t="s">
        <v>60</v>
      </c>
      <c r="S28" s="50" t="s">
        <v>60</v>
      </c>
      <c r="T28" s="50" t="s">
        <v>60</v>
      </c>
      <c r="U28" s="56" t="s">
        <v>60</v>
      </c>
      <c r="V28" s="56" t="s">
        <v>60</v>
      </c>
    </row>
    <row r="29" spans="1:22" s="47" customFormat="1" ht="21" customHeight="1" x14ac:dyDescent="0.2">
      <c r="A29" s="81" t="s">
        <v>29</v>
      </c>
      <c r="B29" s="53"/>
      <c r="C29" s="54"/>
      <c r="D29" s="54"/>
      <c r="E29" s="54"/>
      <c r="F29" s="54"/>
      <c r="G29" s="54"/>
      <c r="H29" s="54"/>
      <c r="I29" s="54"/>
      <c r="J29" s="54"/>
      <c r="M29" s="86"/>
      <c r="N29" s="86"/>
      <c r="O29" s="87"/>
      <c r="P29" s="87"/>
      <c r="U29" s="46"/>
      <c r="V29" s="46"/>
    </row>
    <row r="30" spans="1:22" s="47" customFormat="1" ht="21" customHeight="1" x14ac:dyDescent="0.2">
      <c r="A30" s="45" t="s">
        <v>30</v>
      </c>
      <c r="B30" s="88">
        <f>IFERROR(B28/B27*100-100,"--")</f>
        <v>67.567567567567579</v>
      </c>
      <c r="C30" s="88">
        <f t="shared" ref="C30:O30" si="2">IFERROR(C28/C27*100-100,"--")</f>
        <v>-16.568047337278102</v>
      </c>
      <c r="D30" s="88">
        <f t="shared" si="2"/>
        <v>44.583333333333343</v>
      </c>
      <c r="E30" s="88">
        <f t="shared" si="2"/>
        <v>-39.175257731958766</v>
      </c>
      <c r="F30" s="88">
        <f t="shared" si="2"/>
        <v>-63.665086887835706</v>
      </c>
      <c r="G30" s="88">
        <f t="shared" si="2"/>
        <v>1.4492753623188435</v>
      </c>
      <c r="H30" s="88">
        <f t="shared" si="2"/>
        <v>-2.5835866261398195</v>
      </c>
      <c r="I30" s="88">
        <f t="shared" si="2"/>
        <v>128.26086956521738</v>
      </c>
      <c r="J30" s="88">
        <f t="shared" si="2"/>
        <v>39.867841409691636</v>
      </c>
      <c r="K30" s="88">
        <f t="shared" si="2"/>
        <v>-13.805970149253739</v>
      </c>
      <c r="L30" s="88">
        <f t="shared" si="2"/>
        <v>-36.222910216718262</v>
      </c>
      <c r="M30" s="88">
        <f t="shared" si="2"/>
        <v>-4.2406311637080876</v>
      </c>
      <c r="N30" s="88">
        <f t="shared" si="2"/>
        <v>-4.8303751965850381</v>
      </c>
      <c r="O30" s="88">
        <f>IFERROR(O28/O27*100-100,"--")</f>
        <v>-5.0889439315469502</v>
      </c>
      <c r="P30" s="49" t="str">
        <f t="shared" ref="P30:V30" si="3">IFERROR(P25/P24*100-100,"--")</f>
        <v>--</v>
      </c>
      <c r="Q30" s="50" t="str">
        <f t="shared" si="3"/>
        <v>--</v>
      </c>
      <c r="R30" s="50" t="str">
        <f t="shared" si="3"/>
        <v>--</v>
      </c>
      <c r="S30" s="50" t="str">
        <f t="shared" si="3"/>
        <v>--</v>
      </c>
      <c r="T30" s="50" t="str">
        <f t="shared" si="3"/>
        <v>--</v>
      </c>
      <c r="U30" s="56" t="str">
        <f t="shared" si="3"/>
        <v>--</v>
      </c>
      <c r="V30" s="56" t="str">
        <f t="shared" si="3"/>
        <v>--</v>
      </c>
    </row>
    <row r="31" spans="1:22" s="47" customFormat="1" ht="21" customHeight="1" x14ac:dyDescent="0.2">
      <c r="A31" s="45" t="s">
        <v>31</v>
      </c>
      <c r="B31" s="88">
        <f>IFERROR(B28/B23*100-100,"--")</f>
        <v>-17.880794701986758</v>
      </c>
      <c r="C31" s="88">
        <f t="shared" ref="C31:O31" si="4">IFERROR(C28/C23*100-100,"--")</f>
        <v>-72.514619883040936</v>
      </c>
      <c r="D31" s="88">
        <f t="shared" si="4"/>
        <v>0.14430014430013216</v>
      </c>
      <c r="E31" s="88">
        <f t="shared" si="4"/>
        <v>-49.356223175965667</v>
      </c>
      <c r="F31" s="88">
        <f t="shared" si="4"/>
        <v>-83.904828551434576</v>
      </c>
      <c r="G31" s="88">
        <f t="shared" si="4"/>
        <v>-49.640287769784173</v>
      </c>
      <c r="H31" s="88">
        <f t="shared" si="4"/>
        <v>-12.551159618008185</v>
      </c>
      <c r="I31" s="88">
        <f t="shared" si="4"/>
        <v>-23.91304347826086</v>
      </c>
      <c r="J31" s="88">
        <f t="shared" si="4"/>
        <v>-47.083333333333336</v>
      </c>
      <c r="K31" s="88">
        <f t="shared" si="4"/>
        <v>-29.787234042553195</v>
      </c>
      <c r="L31" s="88">
        <f t="shared" si="4"/>
        <v>-33.333333333333343</v>
      </c>
      <c r="M31" s="88">
        <f t="shared" si="4"/>
        <v>-25.192604006163336</v>
      </c>
      <c r="N31" s="88">
        <f t="shared" si="4"/>
        <v>-42.004381161007665</v>
      </c>
      <c r="O31" s="88">
        <f>IFERROR(O28/O23*100-100,"--")</f>
        <v>-42.22861842105263</v>
      </c>
      <c r="P31" s="49" t="str">
        <f t="shared" ref="P31:V31" si="5">IFERROR(P25/P20*100-100,"--")</f>
        <v>--</v>
      </c>
      <c r="Q31" s="50" t="str">
        <f t="shared" si="5"/>
        <v>--</v>
      </c>
      <c r="R31" s="50" t="str">
        <f t="shared" si="5"/>
        <v>--</v>
      </c>
      <c r="S31" s="50" t="str">
        <f t="shared" si="5"/>
        <v>--</v>
      </c>
      <c r="T31" s="50" t="str">
        <f t="shared" si="5"/>
        <v>--</v>
      </c>
      <c r="U31" s="56" t="str">
        <f t="shared" si="5"/>
        <v>--</v>
      </c>
      <c r="V31" s="56" t="str">
        <f t="shared" si="5"/>
        <v>--</v>
      </c>
    </row>
    <row r="32" spans="1:22" s="47" customFormat="1" ht="21" customHeight="1" x14ac:dyDescent="0.2">
      <c r="A32" s="45" t="s">
        <v>32</v>
      </c>
      <c r="B32" s="88">
        <f>IFERROR(B28/B18*100-100,"--")</f>
        <v>-29.545454545454547</v>
      </c>
      <c r="C32" s="88">
        <f t="shared" ref="C32:O32" si="6">IFERROR(C28/C18*100-100,"--")</f>
        <v>-84.368070953436813</v>
      </c>
      <c r="D32" s="88">
        <f t="shared" si="6"/>
        <v>68.856447688564458</v>
      </c>
      <c r="E32" s="88">
        <f t="shared" si="6"/>
        <v>-9.92366412213741</v>
      </c>
      <c r="F32" s="88">
        <f t="shared" si="6"/>
        <v>-85.045513654096226</v>
      </c>
      <c r="G32" s="88">
        <f t="shared" si="6"/>
        <v>-55.835962145110415</v>
      </c>
      <c r="H32" s="88">
        <f t="shared" si="6"/>
        <v>-46.760797342192696</v>
      </c>
      <c r="I32" s="88">
        <f t="shared" si="6"/>
        <v>47.887323943661983</v>
      </c>
      <c r="J32" s="88">
        <f t="shared" si="6"/>
        <v>-57.267833109017495</v>
      </c>
      <c r="K32" s="88">
        <f t="shared" si="6"/>
        <v>-50.535331905781582</v>
      </c>
      <c r="L32" s="88">
        <f t="shared" si="6"/>
        <v>-11.587982832618025</v>
      </c>
      <c r="M32" s="88">
        <f t="shared" si="6"/>
        <v>-41.435464414957778</v>
      </c>
      <c r="N32" s="88">
        <f t="shared" si="6"/>
        <v>-50.709797533162671</v>
      </c>
      <c r="O32" s="88">
        <f t="shared" si="6"/>
        <v>-50.845481049562679</v>
      </c>
      <c r="P32" s="49" t="str">
        <f t="shared" ref="P32:V32" si="7">IFERROR(P25/P15*100-100,"--")</f>
        <v>--</v>
      </c>
      <c r="Q32" s="50" t="str">
        <f t="shared" si="7"/>
        <v>--</v>
      </c>
      <c r="R32" s="50" t="str">
        <f t="shared" si="7"/>
        <v>--</v>
      </c>
      <c r="S32" s="50" t="str">
        <f t="shared" si="7"/>
        <v>--</v>
      </c>
      <c r="T32" s="50" t="str">
        <f t="shared" si="7"/>
        <v>--</v>
      </c>
      <c r="U32" s="56" t="str">
        <f t="shared" si="7"/>
        <v>--</v>
      </c>
      <c r="V32" s="56" t="str">
        <f t="shared" si="7"/>
        <v>--</v>
      </c>
    </row>
    <row r="33" spans="1:22" s="47" customFormat="1" ht="21" customHeight="1" x14ac:dyDescent="0.2">
      <c r="A33" s="45" t="s">
        <v>33</v>
      </c>
      <c r="B33" s="88">
        <f>IFERROR(B28/B7*100-100,"--")</f>
        <v>5.9829059829059901</v>
      </c>
      <c r="C33" s="88">
        <f t="shared" ref="C33:O33" si="8">IFERROR(C28/C7*100-100,"--")</f>
        <v>-81.022880215343207</v>
      </c>
      <c r="D33" s="88">
        <f t="shared" si="8"/>
        <v>-15.77669902912622</v>
      </c>
      <c r="E33" s="88">
        <f t="shared" si="8"/>
        <v>-31.395348837209298</v>
      </c>
      <c r="F33" s="88">
        <f t="shared" si="8"/>
        <v>-88.259315977539558</v>
      </c>
      <c r="G33" s="88">
        <f t="shared" si="8"/>
        <v>-55.555555555555557</v>
      </c>
      <c r="H33" s="88">
        <f t="shared" si="8"/>
        <v>-63.413242009132418</v>
      </c>
      <c r="I33" s="88">
        <f t="shared" si="8"/>
        <v>-78.527607361963192</v>
      </c>
      <c r="J33" s="88">
        <f t="shared" si="8"/>
        <v>-70.145745181006106</v>
      </c>
      <c r="K33" s="88">
        <f t="shared" si="8"/>
        <v>-16.304347826086953</v>
      </c>
      <c r="L33" s="88">
        <f t="shared" si="8"/>
        <v>-68.258859784283516</v>
      </c>
      <c r="M33" s="88">
        <f t="shared" si="8"/>
        <v>9.5936794582392793</v>
      </c>
      <c r="N33" s="88">
        <f t="shared" si="8"/>
        <v>-58.909690561645164</v>
      </c>
      <c r="O33" s="88">
        <f t="shared" si="8"/>
        <v>-59.11339606169367</v>
      </c>
      <c r="P33" s="49" t="str">
        <f t="shared" ref="P33:V33" si="9">IFERROR(P25/P7*100-100,"--")</f>
        <v>--</v>
      </c>
      <c r="Q33" s="56" t="str">
        <f t="shared" si="9"/>
        <v>--</v>
      </c>
      <c r="R33" s="50" t="str">
        <f t="shared" si="9"/>
        <v>--</v>
      </c>
      <c r="S33" s="50" t="str">
        <f t="shared" si="9"/>
        <v>--</v>
      </c>
      <c r="T33" s="55" t="str">
        <f t="shared" si="9"/>
        <v>--</v>
      </c>
      <c r="U33" s="56" t="str">
        <f t="shared" si="9"/>
        <v>--</v>
      </c>
      <c r="V33" s="56" t="str">
        <f t="shared" si="9"/>
        <v>--</v>
      </c>
    </row>
    <row r="34" spans="1:22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2" s="89" customFormat="1" ht="14.1" customHeight="1" x14ac:dyDescent="0.2">
      <c r="A35" s="112" t="str">
        <f>Annual!A35</f>
        <v>Source: Connecticut State Colleges and Universities, Office of Decision Support &amp; Institutional Research, August 2, 2023.  Banner administrative SWKRXF05 student registration extract.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2" s="98" customFormat="1" ht="14.1" customHeight="1" x14ac:dyDescent="0.25">
      <c r="A36" s="113" t="s">
        <v>62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22" x14ac:dyDescent="0.2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36"/>
    </row>
    <row r="38" spans="1:22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40" spans="1:22" s="32" customFormat="1" x14ac:dyDescent="0.2"/>
  </sheetData>
  <mergeCells count="8">
    <mergeCell ref="A1:U1"/>
    <mergeCell ref="B5:O5"/>
    <mergeCell ref="V5:V6"/>
    <mergeCell ref="A37:U37"/>
    <mergeCell ref="P5:P6"/>
    <mergeCell ref="Q5:U5"/>
    <mergeCell ref="A35:U35"/>
    <mergeCell ref="A36:V36"/>
  </mergeCells>
  <pageMargins left="0.7" right="0.7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 x14ac:dyDescent="0.2"/>
  <cols>
    <col min="1" max="1" width="11.85546875" style="36" customWidth="1"/>
    <col min="2" max="20" width="7.7109375" style="36" customWidth="1"/>
    <col min="21" max="22" width="7.7109375" style="32" customWidth="1"/>
    <col min="23" max="252" width="9.140625" style="36"/>
    <col min="253" max="253" width="11.85546875" style="36" customWidth="1"/>
    <col min="254" max="272" width="7.7109375" style="36" customWidth="1"/>
    <col min="273" max="508" width="9.140625" style="36"/>
    <col min="509" max="509" width="11.85546875" style="36" customWidth="1"/>
    <col min="510" max="528" width="7.7109375" style="36" customWidth="1"/>
    <col min="529" max="764" width="9.140625" style="36"/>
    <col min="765" max="765" width="11.85546875" style="36" customWidth="1"/>
    <col min="766" max="784" width="7.7109375" style="36" customWidth="1"/>
    <col min="785" max="1020" width="9.140625" style="36"/>
    <col min="1021" max="1021" width="11.85546875" style="36" customWidth="1"/>
    <col min="1022" max="1040" width="7.7109375" style="36" customWidth="1"/>
    <col min="1041" max="1276" width="9.140625" style="36"/>
    <col min="1277" max="1277" width="11.85546875" style="36" customWidth="1"/>
    <col min="1278" max="1296" width="7.7109375" style="36" customWidth="1"/>
    <col min="1297" max="1532" width="9.140625" style="36"/>
    <col min="1533" max="1533" width="11.85546875" style="36" customWidth="1"/>
    <col min="1534" max="1552" width="7.7109375" style="36" customWidth="1"/>
    <col min="1553" max="1788" width="9.140625" style="36"/>
    <col min="1789" max="1789" width="11.85546875" style="36" customWidth="1"/>
    <col min="1790" max="1808" width="7.7109375" style="36" customWidth="1"/>
    <col min="1809" max="2044" width="9.140625" style="36"/>
    <col min="2045" max="2045" width="11.85546875" style="36" customWidth="1"/>
    <col min="2046" max="2064" width="7.7109375" style="36" customWidth="1"/>
    <col min="2065" max="2300" width="9.140625" style="36"/>
    <col min="2301" max="2301" width="11.85546875" style="36" customWidth="1"/>
    <col min="2302" max="2320" width="7.7109375" style="36" customWidth="1"/>
    <col min="2321" max="2556" width="9.140625" style="36"/>
    <col min="2557" max="2557" width="11.85546875" style="36" customWidth="1"/>
    <col min="2558" max="2576" width="7.7109375" style="36" customWidth="1"/>
    <col min="2577" max="2812" width="9.140625" style="36"/>
    <col min="2813" max="2813" width="11.85546875" style="36" customWidth="1"/>
    <col min="2814" max="2832" width="7.7109375" style="36" customWidth="1"/>
    <col min="2833" max="3068" width="9.140625" style="36"/>
    <col min="3069" max="3069" width="11.85546875" style="36" customWidth="1"/>
    <col min="3070" max="3088" width="7.7109375" style="36" customWidth="1"/>
    <col min="3089" max="3324" width="9.140625" style="36"/>
    <col min="3325" max="3325" width="11.85546875" style="36" customWidth="1"/>
    <col min="3326" max="3344" width="7.7109375" style="36" customWidth="1"/>
    <col min="3345" max="3580" width="9.140625" style="36"/>
    <col min="3581" max="3581" width="11.85546875" style="36" customWidth="1"/>
    <col min="3582" max="3600" width="7.7109375" style="36" customWidth="1"/>
    <col min="3601" max="3836" width="9.140625" style="36"/>
    <col min="3837" max="3837" width="11.85546875" style="36" customWidth="1"/>
    <col min="3838" max="3856" width="7.7109375" style="36" customWidth="1"/>
    <col min="3857" max="4092" width="9.140625" style="36"/>
    <col min="4093" max="4093" width="11.85546875" style="36" customWidth="1"/>
    <col min="4094" max="4112" width="7.7109375" style="36" customWidth="1"/>
    <col min="4113" max="4348" width="9.140625" style="36"/>
    <col min="4349" max="4349" width="11.85546875" style="36" customWidth="1"/>
    <col min="4350" max="4368" width="7.7109375" style="36" customWidth="1"/>
    <col min="4369" max="4604" width="9.140625" style="36"/>
    <col min="4605" max="4605" width="11.85546875" style="36" customWidth="1"/>
    <col min="4606" max="4624" width="7.7109375" style="36" customWidth="1"/>
    <col min="4625" max="4860" width="9.140625" style="36"/>
    <col min="4861" max="4861" width="11.85546875" style="36" customWidth="1"/>
    <col min="4862" max="4880" width="7.7109375" style="36" customWidth="1"/>
    <col min="4881" max="5116" width="9.140625" style="36"/>
    <col min="5117" max="5117" width="11.85546875" style="36" customWidth="1"/>
    <col min="5118" max="5136" width="7.7109375" style="36" customWidth="1"/>
    <col min="5137" max="5372" width="9.140625" style="36"/>
    <col min="5373" max="5373" width="11.85546875" style="36" customWidth="1"/>
    <col min="5374" max="5392" width="7.7109375" style="36" customWidth="1"/>
    <col min="5393" max="5628" width="9.140625" style="36"/>
    <col min="5629" max="5629" width="11.85546875" style="36" customWidth="1"/>
    <col min="5630" max="5648" width="7.7109375" style="36" customWidth="1"/>
    <col min="5649" max="5884" width="9.140625" style="36"/>
    <col min="5885" max="5885" width="11.85546875" style="36" customWidth="1"/>
    <col min="5886" max="5904" width="7.7109375" style="36" customWidth="1"/>
    <col min="5905" max="6140" width="9.140625" style="36"/>
    <col min="6141" max="6141" width="11.85546875" style="36" customWidth="1"/>
    <col min="6142" max="6160" width="7.7109375" style="36" customWidth="1"/>
    <col min="6161" max="6396" width="9.140625" style="36"/>
    <col min="6397" max="6397" width="11.85546875" style="36" customWidth="1"/>
    <col min="6398" max="6416" width="7.7109375" style="36" customWidth="1"/>
    <col min="6417" max="6652" width="9.140625" style="36"/>
    <col min="6653" max="6653" width="11.85546875" style="36" customWidth="1"/>
    <col min="6654" max="6672" width="7.7109375" style="36" customWidth="1"/>
    <col min="6673" max="6908" width="9.140625" style="36"/>
    <col min="6909" max="6909" width="11.85546875" style="36" customWidth="1"/>
    <col min="6910" max="6928" width="7.7109375" style="36" customWidth="1"/>
    <col min="6929" max="7164" width="9.140625" style="36"/>
    <col min="7165" max="7165" width="11.85546875" style="36" customWidth="1"/>
    <col min="7166" max="7184" width="7.7109375" style="36" customWidth="1"/>
    <col min="7185" max="7420" width="9.140625" style="36"/>
    <col min="7421" max="7421" width="11.85546875" style="36" customWidth="1"/>
    <col min="7422" max="7440" width="7.7109375" style="36" customWidth="1"/>
    <col min="7441" max="7676" width="9.140625" style="36"/>
    <col min="7677" max="7677" width="11.85546875" style="36" customWidth="1"/>
    <col min="7678" max="7696" width="7.7109375" style="36" customWidth="1"/>
    <col min="7697" max="7932" width="9.140625" style="36"/>
    <col min="7933" max="7933" width="11.85546875" style="36" customWidth="1"/>
    <col min="7934" max="7952" width="7.7109375" style="36" customWidth="1"/>
    <col min="7953" max="8188" width="9.140625" style="36"/>
    <col min="8189" max="8189" width="11.85546875" style="36" customWidth="1"/>
    <col min="8190" max="8208" width="7.7109375" style="36" customWidth="1"/>
    <col min="8209" max="8444" width="9.140625" style="36"/>
    <col min="8445" max="8445" width="11.85546875" style="36" customWidth="1"/>
    <col min="8446" max="8464" width="7.7109375" style="36" customWidth="1"/>
    <col min="8465" max="8700" width="9.140625" style="36"/>
    <col min="8701" max="8701" width="11.85546875" style="36" customWidth="1"/>
    <col min="8702" max="8720" width="7.7109375" style="36" customWidth="1"/>
    <col min="8721" max="8956" width="9.140625" style="36"/>
    <col min="8957" max="8957" width="11.85546875" style="36" customWidth="1"/>
    <col min="8958" max="8976" width="7.7109375" style="36" customWidth="1"/>
    <col min="8977" max="9212" width="9.140625" style="36"/>
    <col min="9213" max="9213" width="11.85546875" style="36" customWidth="1"/>
    <col min="9214" max="9232" width="7.7109375" style="36" customWidth="1"/>
    <col min="9233" max="9468" width="9.140625" style="36"/>
    <col min="9469" max="9469" width="11.85546875" style="36" customWidth="1"/>
    <col min="9470" max="9488" width="7.7109375" style="36" customWidth="1"/>
    <col min="9489" max="9724" width="9.140625" style="36"/>
    <col min="9725" max="9725" width="11.85546875" style="36" customWidth="1"/>
    <col min="9726" max="9744" width="7.7109375" style="36" customWidth="1"/>
    <col min="9745" max="9980" width="9.140625" style="36"/>
    <col min="9981" max="9981" width="11.85546875" style="36" customWidth="1"/>
    <col min="9982" max="10000" width="7.7109375" style="36" customWidth="1"/>
    <col min="10001" max="10236" width="9.140625" style="36"/>
    <col min="10237" max="10237" width="11.85546875" style="36" customWidth="1"/>
    <col min="10238" max="10256" width="7.7109375" style="36" customWidth="1"/>
    <col min="10257" max="10492" width="9.140625" style="36"/>
    <col min="10493" max="10493" width="11.85546875" style="36" customWidth="1"/>
    <col min="10494" max="10512" width="7.7109375" style="36" customWidth="1"/>
    <col min="10513" max="10748" width="9.140625" style="36"/>
    <col min="10749" max="10749" width="11.85546875" style="36" customWidth="1"/>
    <col min="10750" max="10768" width="7.7109375" style="36" customWidth="1"/>
    <col min="10769" max="11004" width="9.140625" style="36"/>
    <col min="11005" max="11005" width="11.85546875" style="36" customWidth="1"/>
    <col min="11006" max="11024" width="7.7109375" style="36" customWidth="1"/>
    <col min="11025" max="11260" width="9.140625" style="36"/>
    <col min="11261" max="11261" width="11.85546875" style="36" customWidth="1"/>
    <col min="11262" max="11280" width="7.7109375" style="36" customWidth="1"/>
    <col min="11281" max="11516" width="9.140625" style="36"/>
    <col min="11517" max="11517" width="11.85546875" style="36" customWidth="1"/>
    <col min="11518" max="11536" width="7.7109375" style="36" customWidth="1"/>
    <col min="11537" max="11772" width="9.140625" style="36"/>
    <col min="11773" max="11773" width="11.85546875" style="36" customWidth="1"/>
    <col min="11774" max="11792" width="7.7109375" style="36" customWidth="1"/>
    <col min="11793" max="12028" width="9.140625" style="36"/>
    <col min="12029" max="12029" width="11.85546875" style="36" customWidth="1"/>
    <col min="12030" max="12048" width="7.7109375" style="36" customWidth="1"/>
    <col min="12049" max="12284" width="9.140625" style="36"/>
    <col min="12285" max="12285" width="11.85546875" style="36" customWidth="1"/>
    <col min="12286" max="12304" width="7.7109375" style="36" customWidth="1"/>
    <col min="12305" max="12540" width="9.140625" style="36"/>
    <col min="12541" max="12541" width="11.85546875" style="36" customWidth="1"/>
    <col min="12542" max="12560" width="7.7109375" style="36" customWidth="1"/>
    <col min="12561" max="12796" width="9.140625" style="36"/>
    <col min="12797" max="12797" width="11.85546875" style="36" customWidth="1"/>
    <col min="12798" max="12816" width="7.7109375" style="36" customWidth="1"/>
    <col min="12817" max="13052" width="9.140625" style="36"/>
    <col min="13053" max="13053" width="11.85546875" style="36" customWidth="1"/>
    <col min="13054" max="13072" width="7.7109375" style="36" customWidth="1"/>
    <col min="13073" max="13308" width="9.140625" style="36"/>
    <col min="13309" max="13309" width="11.85546875" style="36" customWidth="1"/>
    <col min="13310" max="13328" width="7.7109375" style="36" customWidth="1"/>
    <col min="13329" max="13564" width="9.140625" style="36"/>
    <col min="13565" max="13565" width="11.85546875" style="36" customWidth="1"/>
    <col min="13566" max="13584" width="7.7109375" style="36" customWidth="1"/>
    <col min="13585" max="13820" width="9.140625" style="36"/>
    <col min="13821" max="13821" width="11.85546875" style="36" customWidth="1"/>
    <col min="13822" max="13840" width="7.7109375" style="36" customWidth="1"/>
    <col min="13841" max="14076" width="9.140625" style="36"/>
    <col min="14077" max="14077" width="11.85546875" style="36" customWidth="1"/>
    <col min="14078" max="14096" width="7.7109375" style="36" customWidth="1"/>
    <col min="14097" max="14332" width="9.140625" style="36"/>
    <col min="14333" max="14333" width="11.85546875" style="36" customWidth="1"/>
    <col min="14334" max="14352" width="7.7109375" style="36" customWidth="1"/>
    <col min="14353" max="14588" width="9.140625" style="36"/>
    <col min="14589" max="14589" width="11.85546875" style="36" customWidth="1"/>
    <col min="14590" max="14608" width="7.7109375" style="36" customWidth="1"/>
    <col min="14609" max="14844" width="9.140625" style="36"/>
    <col min="14845" max="14845" width="11.85546875" style="36" customWidth="1"/>
    <col min="14846" max="14864" width="7.7109375" style="36" customWidth="1"/>
    <col min="14865" max="15100" width="9.140625" style="36"/>
    <col min="15101" max="15101" width="11.85546875" style="36" customWidth="1"/>
    <col min="15102" max="15120" width="7.7109375" style="36" customWidth="1"/>
    <col min="15121" max="15356" width="9.140625" style="36"/>
    <col min="15357" max="15357" width="11.85546875" style="36" customWidth="1"/>
    <col min="15358" max="15376" width="7.7109375" style="36" customWidth="1"/>
    <col min="15377" max="15612" width="9.140625" style="36"/>
    <col min="15613" max="15613" width="11.85546875" style="36" customWidth="1"/>
    <col min="15614" max="15632" width="7.7109375" style="36" customWidth="1"/>
    <col min="15633" max="15868" width="9.140625" style="36"/>
    <col min="15869" max="15869" width="11.85546875" style="36" customWidth="1"/>
    <col min="15870" max="15888" width="7.7109375" style="36" customWidth="1"/>
    <col min="15889" max="16124" width="9.140625" style="36"/>
    <col min="16125" max="16125" width="11.85546875" style="36" customWidth="1"/>
    <col min="16126" max="16144" width="7.7109375" style="36" customWidth="1"/>
    <col min="16145" max="16384" width="9.140625" style="36"/>
  </cols>
  <sheetData>
    <row r="1" spans="1:22" ht="16.5" x14ac:dyDescent="0.25">
      <c r="A1" s="105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36"/>
    </row>
    <row r="2" spans="1:22" ht="16.5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3"/>
      <c r="V2" s="33"/>
    </row>
    <row r="3" spans="1:22" ht="16.5" x14ac:dyDescent="0.25">
      <c r="A3" s="33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ht="15" customHeight="1" x14ac:dyDescent="0.2">
      <c r="A5" s="40" t="s">
        <v>0</v>
      </c>
      <c r="B5" s="110" t="s">
        <v>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08" t="s">
        <v>68</v>
      </c>
      <c r="Q5" s="110" t="s">
        <v>2</v>
      </c>
      <c r="R5" s="111"/>
      <c r="S5" s="111"/>
      <c r="T5" s="111"/>
      <c r="U5" s="111"/>
      <c r="V5" s="106" t="s">
        <v>67</v>
      </c>
    </row>
    <row r="6" spans="1:22" ht="85.5" customHeight="1" x14ac:dyDescent="0.2">
      <c r="A6" s="40"/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11</v>
      </c>
      <c r="K6" s="42" t="s">
        <v>12</v>
      </c>
      <c r="L6" s="42" t="s">
        <v>13</v>
      </c>
      <c r="M6" s="42" t="s">
        <v>14</v>
      </c>
      <c r="N6" s="43" t="s">
        <v>63</v>
      </c>
      <c r="O6" s="43" t="s">
        <v>65</v>
      </c>
      <c r="P6" s="109"/>
      <c r="Q6" s="42" t="s">
        <v>15</v>
      </c>
      <c r="R6" s="42" t="s">
        <v>16</v>
      </c>
      <c r="S6" s="42" t="s">
        <v>17</v>
      </c>
      <c r="T6" s="42" t="s">
        <v>18</v>
      </c>
      <c r="U6" s="44" t="s">
        <v>64</v>
      </c>
      <c r="V6" s="107"/>
    </row>
    <row r="7" spans="1:22" s="32" customFormat="1" ht="21" customHeight="1" x14ac:dyDescent="0.2">
      <c r="A7" s="45" t="s">
        <v>19</v>
      </c>
      <c r="B7" s="46">
        <v>562</v>
      </c>
      <c r="C7" s="47">
        <v>1887</v>
      </c>
      <c r="D7" s="47">
        <v>1092</v>
      </c>
      <c r="E7" s="47">
        <v>284</v>
      </c>
      <c r="F7" s="47">
        <v>2628</v>
      </c>
      <c r="G7" s="47">
        <v>813</v>
      </c>
      <c r="H7" s="47">
        <v>2012</v>
      </c>
      <c r="I7" s="47">
        <v>432</v>
      </c>
      <c r="J7" s="47">
        <v>2903</v>
      </c>
      <c r="K7" s="47">
        <v>483</v>
      </c>
      <c r="L7" s="47">
        <v>825</v>
      </c>
      <c r="M7" s="47">
        <v>1212</v>
      </c>
      <c r="N7" s="48">
        <f>SUM(B7:M7)</f>
        <v>15133</v>
      </c>
      <c r="O7" s="48">
        <v>15133</v>
      </c>
      <c r="P7" s="49" t="s">
        <v>60</v>
      </c>
      <c r="Q7" s="50" t="s">
        <v>60</v>
      </c>
      <c r="R7" s="50" t="s">
        <v>60</v>
      </c>
      <c r="S7" s="50" t="s">
        <v>60</v>
      </c>
      <c r="T7" s="51" t="s">
        <v>60</v>
      </c>
      <c r="U7" s="52" t="s">
        <v>60</v>
      </c>
      <c r="V7" s="52" t="s">
        <v>60</v>
      </c>
    </row>
    <row r="8" spans="1:22" ht="21" customHeight="1" x14ac:dyDescent="0.2">
      <c r="A8" s="45" t="s">
        <v>20</v>
      </c>
      <c r="B8" s="53">
        <v>374</v>
      </c>
      <c r="C8" s="54">
        <v>1053</v>
      </c>
      <c r="D8" s="54">
        <v>1067</v>
      </c>
      <c r="E8" s="54">
        <v>483</v>
      </c>
      <c r="F8" s="54">
        <v>2709</v>
      </c>
      <c r="G8" s="54">
        <v>767</v>
      </c>
      <c r="H8" s="54">
        <v>2040</v>
      </c>
      <c r="I8" s="54">
        <v>412</v>
      </c>
      <c r="J8" s="54">
        <v>2977</v>
      </c>
      <c r="K8" s="54">
        <v>533</v>
      </c>
      <c r="L8" s="54">
        <v>950</v>
      </c>
      <c r="M8" s="54">
        <v>1375</v>
      </c>
      <c r="N8" s="48">
        <f t="shared" ref="N8:N19" si="0">SUM(B8:M8)</f>
        <v>14740</v>
      </c>
      <c r="O8" s="48">
        <v>14740</v>
      </c>
      <c r="P8" s="49" t="s">
        <v>60</v>
      </c>
      <c r="Q8" s="50" t="s">
        <v>60</v>
      </c>
      <c r="R8" s="50" t="s">
        <v>60</v>
      </c>
      <c r="S8" s="50" t="s">
        <v>60</v>
      </c>
      <c r="T8" s="55" t="s">
        <v>60</v>
      </c>
      <c r="U8" s="56" t="s">
        <v>60</v>
      </c>
      <c r="V8" s="56" t="s">
        <v>60</v>
      </c>
    </row>
    <row r="9" spans="1:22" ht="21" customHeight="1" x14ac:dyDescent="0.2">
      <c r="A9" s="45" t="s">
        <v>21</v>
      </c>
      <c r="B9" s="53">
        <v>259</v>
      </c>
      <c r="C9" s="54">
        <v>1572</v>
      </c>
      <c r="D9" s="54">
        <v>1358</v>
      </c>
      <c r="E9" s="54">
        <v>502</v>
      </c>
      <c r="F9" s="54">
        <v>2613</v>
      </c>
      <c r="G9" s="54">
        <v>744</v>
      </c>
      <c r="H9" s="54">
        <v>1876</v>
      </c>
      <c r="I9" s="54">
        <v>570</v>
      </c>
      <c r="J9" s="54">
        <v>3450</v>
      </c>
      <c r="K9" s="54">
        <v>136</v>
      </c>
      <c r="L9" s="54">
        <v>711</v>
      </c>
      <c r="M9" s="54">
        <v>1162</v>
      </c>
      <c r="N9" s="48">
        <f t="shared" si="0"/>
        <v>14953</v>
      </c>
      <c r="O9" s="48">
        <v>14953</v>
      </c>
      <c r="P9" s="49" t="s">
        <v>60</v>
      </c>
      <c r="Q9" s="50" t="s">
        <v>60</v>
      </c>
      <c r="R9" s="50" t="s">
        <v>60</v>
      </c>
      <c r="S9" s="50" t="s">
        <v>60</v>
      </c>
      <c r="T9" s="55" t="s">
        <v>60</v>
      </c>
      <c r="U9" s="56" t="s">
        <v>60</v>
      </c>
      <c r="V9" s="56" t="s">
        <v>60</v>
      </c>
    </row>
    <row r="10" spans="1:22" s="32" customFormat="1" ht="21" customHeight="1" x14ac:dyDescent="0.2">
      <c r="A10" s="45" t="s">
        <v>22</v>
      </c>
      <c r="B10" s="53">
        <v>468</v>
      </c>
      <c r="C10" s="54">
        <v>1481</v>
      </c>
      <c r="D10" s="54">
        <v>1055</v>
      </c>
      <c r="E10" s="54">
        <v>274</v>
      </c>
      <c r="F10" s="54">
        <v>2388</v>
      </c>
      <c r="G10" s="54">
        <v>698</v>
      </c>
      <c r="H10" s="54">
        <v>1465</v>
      </c>
      <c r="I10" s="54">
        <v>493</v>
      </c>
      <c r="J10" s="54">
        <v>3009</v>
      </c>
      <c r="K10" s="54">
        <v>805</v>
      </c>
      <c r="L10" s="54">
        <v>680</v>
      </c>
      <c r="M10" s="54">
        <v>924</v>
      </c>
      <c r="N10" s="48">
        <f t="shared" si="0"/>
        <v>13740</v>
      </c>
      <c r="O10" s="48">
        <v>13740</v>
      </c>
      <c r="P10" s="49" t="s">
        <v>60</v>
      </c>
      <c r="Q10" s="50" t="s">
        <v>60</v>
      </c>
      <c r="R10" s="50" t="s">
        <v>60</v>
      </c>
      <c r="S10" s="50" t="s">
        <v>60</v>
      </c>
      <c r="T10" s="55" t="s">
        <v>60</v>
      </c>
      <c r="U10" s="56" t="s">
        <v>60</v>
      </c>
      <c r="V10" s="56" t="s">
        <v>60</v>
      </c>
    </row>
    <row r="11" spans="1:22" s="32" customFormat="1" ht="21" customHeight="1" x14ac:dyDescent="0.2">
      <c r="A11" s="57" t="s">
        <v>23</v>
      </c>
      <c r="B11" s="58">
        <v>471</v>
      </c>
      <c r="C11" s="59">
        <v>1525</v>
      </c>
      <c r="D11" s="59">
        <v>1073</v>
      </c>
      <c r="E11" s="59">
        <v>277</v>
      </c>
      <c r="F11" s="59">
        <v>2406</v>
      </c>
      <c r="G11" s="59">
        <v>653</v>
      </c>
      <c r="H11" s="59">
        <v>1423</v>
      </c>
      <c r="I11" s="59">
        <v>498</v>
      </c>
      <c r="J11" s="59">
        <v>2834</v>
      </c>
      <c r="K11" s="59">
        <v>774</v>
      </c>
      <c r="L11" s="59">
        <v>545</v>
      </c>
      <c r="M11" s="59">
        <v>1283</v>
      </c>
      <c r="N11" s="60">
        <f t="shared" si="0"/>
        <v>13762</v>
      </c>
      <c r="O11" s="60">
        <v>13762</v>
      </c>
      <c r="P11" s="61" t="s">
        <v>60</v>
      </c>
      <c r="Q11" s="62" t="s">
        <v>60</v>
      </c>
      <c r="R11" s="62" t="s">
        <v>60</v>
      </c>
      <c r="S11" s="62" t="s">
        <v>60</v>
      </c>
      <c r="T11" s="63" t="s">
        <v>60</v>
      </c>
      <c r="U11" s="64" t="s">
        <v>60</v>
      </c>
      <c r="V11" s="64" t="s">
        <v>60</v>
      </c>
    </row>
    <row r="12" spans="1:22" s="32" customFormat="1" ht="21" customHeight="1" x14ac:dyDescent="0.2">
      <c r="A12" s="65" t="s">
        <v>24</v>
      </c>
      <c r="B12" s="66">
        <v>645</v>
      </c>
      <c r="C12" s="67">
        <v>1144</v>
      </c>
      <c r="D12" s="67">
        <v>1003</v>
      </c>
      <c r="E12" s="67">
        <v>181</v>
      </c>
      <c r="F12" s="67">
        <v>2604</v>
      </c>
      <c r="G12" s="67">
        <v>702</v>
      </c>
      <c r="H12" s="67">
        <v>1508</v>
      </c>
      <c r="I12" s="67">
        <v>562</v>
      </c>
      <c r="J12" s="67">
        <v>2505</v>
      </c>
      <c r="K12" s="67">
        <v>839</v>
      </c>
      <c r="L12" s="67">
        <v>656</v>
      </c>
      <c r="M12" s="67">
        <v>1654</v>
      </c>
      <c r="N12" s="48">
        <f t="shared" si="0"/>
        <v>14003</v>
      </c>
      <c r="O12" s="68">
        <v>14003</v>
      </c>
      <c r="P12" s="49" t="s">
        <v>60</v>
      </c>
      <c r="Q12" s="69" t="s">
        <v>60</v>
      </c>
      <c r="R12" s="69" t="s">
        <v>60</v>
      </c>
      <c r="S12" s="69" t="s">
        <v>60</v>
      </c>
      <c r="T12" s="70" t="s">
        <v>60</v>
      </c>
      <c r="U12" s="71" t="s">
        <v>60</v>
      </c>
      <c r="V12" s="71" t="s">
        <v>60</v>
      </c>
    </row>
    <row r="13" spans="1:22" s="32" customFormat="1" ht="21" customHeight="1" x14ac:dyDescent="0.2">
      <c r="A13" s="45" t="s">
        <v>25</v>
      </c>
      <c r="B13" s="53">
        <v>721</v>
      </c>
      <c r="C13" s="54">
        <v>1338</v>
      </c>
      <c r="D13" s="54">
        <v>900</v>
      </c>
      <c r="E13" s="54">
        <v>228</v>
      </c>
      <c r="F13" s="54">
        <v>2364</v>
      </c>
      <c r="G13" s="54">
        <v>727</v>
      </c>
      <c r="H13" s="54">
        <v>1276</v>
      </c>
      <c r="I13" s="54">
        <v>635</v>
      </c>
      <c r="J13" s="54">
        <v>3305</v>
      </c>
      <c r="K13" s="54">
        <v>951</v>
      </c>
      <c r="L13" s="54">
        <v>931</v>
      </c>
      <c r="M13" s="54">
        <v>1800</v>
      </c>
      <c r="N13" s="48">
        <f t="shared" si="0"/>
        <v>15176</v>
      </c>
      <c r="O13" s="48">
        <v>15176</v>
      </c>
      <c r="P13" s="49" t="s">
        <v>60</v>
      </c>
      <c r="Q13" s="72" t="s">
        <v>60</v>
      </c>
      <c r="R13" s="72" t="s">
        <v>60</v>
      </c>
      <c r="S13" s="72" t="s">
        <v>60</v>
      </c>
      <c r="T13" s="73" t="s">
        <v>60</v>
      </c>
      <c r="U13" s="74" t="s">
        <v>60</v>
      </c>
      <c r="V13" s="74" t="s">
        <v>60</v>
      </c>
    </row>
    <row r="14" spans="1:22" s="32" customFormat="1" ht="21" customHeight="1" x14ac:dyDescent="0.2">
      <c r="A14" s="45" t="s">
        <v>26</v>
      </c>
      <c r="B14" s="53">
        <v>440</v>
      </c>
      <c r="C14" s="54">
        <v>937</v>
      </c>
      <c r="D14" s="54">
        <v>973</v>
      </c>
      <c r="E14" s="54">
        <v>333</v>
      </c>
      <c r="F14" s="54">
        <v>2598</v>
      </c>
      <c r="G14" s="54">
        <v>748</v>
      </c>
      <c r="H14" s="54">
        <v>1216</v>
      </c>
      <c r="I14" s="54">
        <v>564</v>
      </c>
      <c r="J14" s="54">
        <v>3265</v>
      </c>
      <c r="K14" s="54">
        <v>988</v>
      </c>
      <c r="L14" s="54">
        <v>424</v>
      </c>
      <c r="M14" s="54">
        <v>1719</v>
      </c>
      <c r="N14" s="48">
        <f t="shared" si="0"/>
        <v>14205</v>
      </c>
      <c r="O14" s="48">
        <v>14205</v>
      </c>
      <c r="P14" s="49" t="s">
        <v>60</v>
      </c>
      <c r="Q14" s="72" t="s">
        <v>60</v>
      </c>
      <c r="R14" s="72" t="s">
        <v>60</v>
      </c>
      <c r="S14" s="72" t="s">
        <v>60</v>
      </c>
      <c r="T14" s="73" t="s">
        <v>60</v>
      </c>
      <c r="U14" s="74" t="s">
        <v>60</v>
      </c>
      <c r="V14" s="74" t="s">
        <v>60</v>
      </c>
    </row>
    <row r="15" spans="1:22" s="32" customFormat="1" ht="21" customHeight="1" x14ac:dyDescent="0.2">
      <c r="A15" s="45" t="s">
        <v>27</v>
      </c>
      <c r="B15" s="53">
        <v>594</v>
      </c>
      <c r="C15" s="54">
        <v>994</v>
      </c>
      <c r="D15" s="54">
        <v>767</v>
      </c>
      <c r="E15" s="54">
        <v>239</v>
      </c>
      <c r="F15" s="54">
        <v>2100</v>
      </c>
      <c r="G15" s="54">
        <v>673</v>
      </c>
      <c r="H15" s="54">
        <v>1100</v>
      </c>
      <c r="I15" s="54">
        <v>445</v>
      </c>
      <c r="J15" s="54">
        <v>3868</v>
      </c>
      <c r="K15" s="54">
        <v>926</v>
      </c>
      <c r="L15" s="54">
        <v>584</v>
      </c>
      <c r="M15" s="54">
        <v>1429</v>
      </c>
      <c r="N15" s="48">
        <f t="shared" si="0"/>
        <v>13719</v>
      </c>
      <c r="O15" s="48">
        <v>13719</v>
      </c>
      <c r="P15" s="49" t="s">
        <v>60</v>
      </c>
      <c r="Q15" s="72" t="s">
        <v>60</v>
      </c>
      <c r="R15" s="72" t="s">
        <v>60</v>
      </c>
      <c r="S15" s="72" t="s">
        <v>60</v>
      </c>
      <c r="T15" s="73" t="s">
        <v>60</v>
      </c>
      <c r="U15" s="74" t="s">
        <v>60</v>
      </c>
      <c r="V15" s="74" t="s">
        <v>60</v>
      </c>
    </row>
    <row r="16" spans="1:22" s="32" customFormat="1" ht="21" customHeight="1" x14ac:dyDescent="0.2">
      <c r="A16" s="57" t="s">
        <v>28</v>
      </c>
      <c r="B16" s="58">
        <v>572</v>
      </c>
      <c r="C16" s="59">
        <v>738</v>
      </c>
      <c r="D16" s="59">
        <v>639</v>
      </c>
      <c r="E16" s="59">
        <v>179</v>
      </c>
      <c r="F16" s="59">
        <v>2080</v>
      </c>
      <c r="G16" s="59">
        <v>869</v>
      </c>
      <c r="H16" s="59">
        <v>810</v>
      </c>
      <c r="I16" s="59">
        <v>413</v>
      </c>
      <c r="J16" s="59">
        <v>2453</v>
      </c>
      <c r="K16" s="59">
        <v>871</v>
      </c>
      <c r="L16" s="59">
        <v>798</v>
      </c>
      <c r="M16" s="59">
        <v>1606</v>
      </c>
      <c r="N16" s="60">
        <f t="shared" si="0"/>
        <v>12028</v>
      </c>
      <c r="O16" s="60">
        <v>12028</v>
      </c>
      <c r="P16" s="61" t="s">
        <v>60</v>
      </c>
      <c r="Q16" s="75" t="s">
        <v>60</v>
      </c>
      <c r="R16" s="75" t="s">
        <v>60</v>
      </c>
      <c r="S16" s="75" t="s">
        <v>60</v>
      </c>
      <c r="T16" s="76" t="s">
        <v>60</v>
      </c>
      <c r="U16" s="77" t="s">
        <v>60</v>
      </c>
      <c r="V16" s="77" t="s">
        <v>60</v>
      </c>
    </row>
    <row r="17" spans="1:22" s="32" customFormat="1" ht="21" customHeight="1" x14ac:dyDescent="0.2">
      <c r="A17" s="78">
        <v>2012</v>
      </c>
      <c r="B17" s="66">
        <v>503</v>
      </c>
      <c r="C17" s="67">
        <v>791</v>
      </c>
      <c r="D17" s="67">
        <v>417</v>
      </c>
      <c r="E17" s="67">
        <v>102</v>
      </c>
      <c r="F17" s="67">
        <v>1802</v>
      </c>
      <c r="G17" s="67">
        <v>860</v>
      </c>
      <c r="H17" s="67">
        <v>843</v>
      </c>
      <c r="I17" s="67">
        <v>429</v>
      </c>
      <c r="J17" s="67">
        <v>2670</v>
      </c>
      <c r="K17" s="67">
        <v>718</v>
      </c>
      <c r="L17" s="67">
        <v>621</v>
      </c>
      <c r="M17" s="67">
        <v>1593</v>
      </c>
      <c r="N17" s="48">
        <f t="shared" si="0"/>
        <v>11349</v>
      </c>
      <c r="O17" s="68">
        <v>11349</v>
      </c>
      <c r="P17" s="79" t="s">
        <v>60</v>
      </c>
      <c r="Q17" s="80" t="s">
        <v>60</v>
      </c>
      <c r="R17" s="80" t="s">
        <v>60</v>
      </c>
      <c r="S17" s="80" t="s">
        <v>60</v>
      </c>
      <c r="T17" s="51" t="s">
        <v>60</v>
      </c>
      <c r="U17" s="52" t="s">
        <v>60</v>
      </c>
      <c r="V17" s="52" t="s">
        <v>60</v>
      </c>
    </row>
    <row r="18" spans="1:22" ht="21" customHeight="1" x14ac:dyDescent="0.2">
      <c r="A18" s="45">
        <v>2013</v>
      </c>
      <c r="B18" s="53">
        <v>430</v>
      </c>
      <c r="C18" s="54">
        <v>1454</v>
      </c>
      <c r="D18" s="54">
        <v>336</v>
      </c>
      <c r="E18" s="54">
        <v>186</v>
      </c>
      <c r="F18" s="54">
        <v>1788</v>
      </c>
      <c r="G18" s="54">
        <v>927</v>
      </c>
      <c r="H18" s="54">
        <v>711</v>
      </c>
      <c r="I18" s="54">
        <v>284</v>
      </c>
      <c r="J18" s="54">
        <v>2598</v>
      </c>
      <c r="K18" s="54">
        <v>769</v>
      </c>
      <c r="L18" s="54">
        <v>605</v>
      </c>
      <c r="M18" s="54">
        <v>1676</v>
      </c>
      <c r="N18" s="48">
        <f t="shared" si="0"/>
        <v>11764</v>
      </c>
      <c r="O18" s="48">
        <v>11708</v>
      </c>
      <c r="P18" s="49" t="s">
        <v>60</v>
      </c>
      <c r="Q18" s="50" t="s">
        <v>60</v>
      </c>
      <c r="R18" s="50" t="s">
        <v>60</v>
      </c>
      <c r="S18" s="50" t="s">
        <v>60</v>
      </c>
      <c r="T18" s="55" t="s">
        <v>60</v>
      </c>
      <c r="U18" s="56" t="s">
        <v>60</v>
      </c>
      <c r="V18" s="56" t="s">
        <v>60</v>
      </c>
    </row>
    <row r="19" spans="1:22" ht="21" customHeight="1" x14ac:dyDescent="0.2">
      <c r="A19" s="45">
        <v>2014</v>
      </c>
      <c r="B19" s="53">
        <v>648</v>
      </c>
      <c r="C19" s="54">
        <v>878</v>
      </c>
      <c r="D19" s="54">
        <v>321</v>
      </c>
      <c r="E19" s="54">
        <v>270</v>
      </c>
      <c r="F19" s="54">
        <v>2060</v>
      </c>
      <c r="G19" s="54">
        <v>630</v>
      </c>
      <c r="H19" s="54">
        <v>676</v>
      </c>
      <c r="I19" s="54">
        <v>282</v>
      </c>
      <c r="J19" s="54">
        <v>2673</v>
      </c>
      <c r="K19" s="54">
        <v>647</v>
      </c>
      <c r="L19" s="54">
        <v>551</v>
      </c>
      <c r="M19" s="83">
        <v>1889</v>
      </c>
      <c r="N19" s="48">
        <f t="shared" si="0"/>
        <v>11525</v>
      </c>
      <c r="O19" s="48">
        <v>11043</v>
      </c>
      <c r="P19" s="49" t="s">
        <v>60</v>
      </c>
      <c r="Q19" s="50" t="s">
        <v>60</v>
      </c>
      <c r="R19" s="50" t="s">
        <v>60</v>
      </c>
      <c r="S19" s="50" t="s">
        <v>60</v>
      </c>
      <c r="T19" s="55" t="s">
        <v>60</v>
      </c>
      <c r="U19" s="56" t="s">
        <v>60</v>
      </c>
      <c r="V19" s="56" t="s">
        <v>60</v>
      </c>
    </row>
    <row r="20" spans="1:22" ht="21" customHeight="1" x14ac:dyDescent="0.2">
      <c r="A20" s="45">
        <v>2015</v>
      </c>
      <c r="B20" s="53">
        <v>581</v>
      </c>
      <c r="C20" s="54">
        <v>1140</v>
      </c>
      <c r="D20" s="54">
        <v>354</v>
      </c>
      <c r="E20" s="54">
        <v>421</v>
      </c>
      <c r="F20" s="54">
        <v>2121</v>
      </c>
      <c r="G20" s="54">
        <v>668</v>
      </c>
      <c r="H20" s="54">
        <v>870</v>
      </c>
      <c r="I20" s="54">
        <v>266</v>
      </c>
      <c r="J20" s="54">
        <v>2635</v>
      </c>
      <c r="K20" s="54">
        <v>782</v>
      </c>
      <c r="L20" s="54">
        <v>732</v>
      </c>
      <c r="M20" s="83">
        <v>1714</v>
      </c>
      <c r="N20" s="83">
        <v>12284</v>
      </c>
      <c r="O20" s="48">
        <v>12096</v>
      </c>
      <c r="P20" s="49" t="s">
        <v>60</v>
      </c>
      <c r="Q20" s="50" t="s">
        <v>60</v>
      </c>
      <c r="R20" s="50" t="s">
        <v>60</v>
      </c>
      <c r="S20" s="50" t="s">
        <v>60</v>
      </c>
      <c r="T20" s="55" t="s">
        <v>60</v>
      </c>
      <c r="U20" s="56" t="s">
        <v>60</v>
      </c>
      <c r="V20" s="56" t="s">
        <v>60</v>
      </c>
    </row>
    <row r="21" spans="1:22" s="91" customFormat="1" ht="21" customHeight="1" x14ac:dyDescent="0.2">
      <c r="A21" s="57">
        <v>2016</v>
      </c>
      <c r="B21" s="58">
        <v>653</v>
      </c>
      <c r="C21" s="59">
        <v>1017</v>
      </c>
      <c r="D21" s="59">
        <v>459</v>
      </c>
      <c r="E21" s="59">
        <v>411</v>
      </c>
      <c r="F21" s="59">
        <v>2006</v>
      </c>
      <c r="G21" s="59">
        <v>653</v>
      </c>
      <c r="H21" s="59">
        <v>740</v>
      </c>
      <c r="I21" s="59">
        <v>221</v>
      </c>
      <c r="J21" s="59">
        <v>2583</v>
      </c>
      <c r="K21" s="59">
        <v>674</v>
      </c>
      <c r="L21" s="59">
        <v>551</v>
      </c>
      <c r="M21" s="82">
        <v>1503</v>
      </c>
      <c r="N21" s="82">
        <v>11471</v>
      </c>
      <c r="O21" s="60">
        <v>11224</v>
      </c>
      <c r="P21" s="61" t="s">
        <v>60</v>
      </c>
      <c r="Q21" s="62" t="s">
        <v>60</v>
      </c>
      <c r="R21" s="62" t="s">
        <v>60</v>
      </c>
      <c r="S21" s="62" t="s">
        <v>60</v>
      </c>
      <c r="T21" s="63" t="s">
        <v>60</v>
      </c>
      <c r="U21" s="64" t="s">
        <v>60</v>
      </c>
      <c r="V21" s="64" t="s">
        <v>60</v>
      </c>
    </row>
    <row r="22" spans="1:22" s="32" customFormat="1" ht="21" customHeight="1" x14ac:dyDescent="0.2">
      <c r="A22" s="45">
        <v>2017</v>
      </c>
      <c r="B22" s="53">
        <v>456</v>
      </c>
      <c r="C22" s="54">
        <v>770</v>
      </c>
      <c r="D22" s="54">
        <v>459</v>
      </c>
      <c r="E22" s="54">
        <v>252</v>
      </c>
      <c r="F22" s="54">
        <v>1916</v>
      </c>
      <c r="G22" s="54">
        <v>674</v>
      </c>
      <c r="H22" s="54">
        <v>668</v>
      </c>
      <c r="I22" s="54">
        <v>258</v>
      </c>
      <c r="J22" s="54">
        <v>2569</v>
      </c>
      <c r="K22" s="54">
        <v>644</v>
      </c>
      <c r="L22" s="54">
        <v>546</v>
      </c>
      <c r="M22" s="83">
        <v>1126</v>
      </c>
      <c r="N22" s="83">
        <v>10338</v>
      </c>
      <c r="O22" s="48">
        <v>10220</v>
      </c>
      <c r="P22" s="49" t="s">
        <v>60</v>
      </c>
      <c r="Q22" s="56" t="s">
        <v>60</v>
      </c>
      <c r="R22" s="50" t="s">
        <v>60</v>
      </c>
      <c r="S22" s="50" t="s">
        <v>60</v>
      </c>
      <c r="T22" s="55" t="s">
        <v>60</v>
      </c>
      <c r="U22" s="56" t="s">
        <v>60</v>
      </c>
      <c r="V22" s="56" t="s">
        <v>60</v>
      </c>
    </row>
    <row r="23" spans="1:22" s="32" customFormat="1" ht="21" customHeight="1" x14ac:dyDescent="0.2">
      <c r="A23" s="85">
        <v>2018</v>
      </c>
      <c r="B23" s="53">
        <v>638</v>
      </c>
      <c r="C23" s="54">
        <v>691</v>
      </c>
      <c r="D23" s="54">
        <v>417</v>
      </c>
      <c r="E23" s="54">
        <v>357</v>
      </c>
      <c r="F23" s="54">
        <v>1950</v>
      </c>
      <c r="G23" s="54">
        <v>684</v>
      </c>
      <c r="H23" s="54">
        <v>683</v>
      </c>
      <c r="I23" s="54">
        <v>240</v>
      </c>
      <c r="J23" s="54">
        <v>2587</v>
      </c>
      <c r="K23" s="54">
        <v>553</v>
      </c>
      <c r="L23" s="54">
        <v>679</v>
      </c>
      <c r="M23" s="83">
        <v>1076</v>
      </c>
      <c r="N23" s="48">
        <f>SUM(B23:M23)</f>
        <v>10555</v>
      </c>
      <c r="O23" s="48">
        <v>10470</v>
      </c>
      <c r="P23" s="49" t="s">
        <v>60</v>
      </c>
      <c r="Q23" s="50" t="s">
        <v>60</v>
      </c>
      <c r="R23" s="50" t="s">
        <v>60</v>
      </c>
      <c r="S23" s="50" t="s">
        <v>60</v>
      </c>
      <c r="T23" s="50" t="s">
        <v>60</v>
      </c>
      <c r="U23" s="90" t="s">
        <v>60</v>
      </c>
      <c r="V23" s="56" t="s">
        <v>60</v>
      </c>
    </row>
    <row r="24" spans="1:22" s="32" customFormat="1" ht="21" customHeight="1" x14ac:dyDescent="0.2">
      <c r="A24" s="45">
        <v>2019</v>
      </c>
      <c r="B24" s="53">
        <v>674</v>
      </c>
      <c r="C24" s="54">
        <v>544</v>
      </c>
      <c r="D24" s="54">
        <v>433</v>
      </c>
      <c r="E24" s="54">
        <v>431</v>
      </c>
      <c r="F24" s="54">
        <v>2183</v>
      </c>
      <c r="G24" s="54">
        <v>654</v>
      </c>
      <c r="H24" s="54">
        <v>628</v>
      </c>
      <c r="I24" s="54">
        <v>206</v>
      </c>
      <c r="J24" s="54">
        <v>2318</v>
      </c>
      <c r="K24" s="54">
        <v>636</v>
      </c>
      <c r="L24" s="54">
        <v>640</v>
      </c>
      <c r="M24" s="83">
        <v>1551</v>
      </c>
      <c r="N24" s="48">
        <f t="shared" ref="N24:N25" si="1">SUM(B24:M24)</f>
        <v>10898</v>
      </c>
      <c r="O24" s="48">
        <v>10725</v>
      </c>
      <c r="P24" s="49" t="s">
        <v>60</v>
      </c>
      <c r="Q24" s="50" t="s">
        <v>60</v>
      </c>
      <c r="R24" s="50" t="s">
        <v>60</v>
      </c>
      <c r="S24" s="50" t="s">
        <v>60</v>
      </c>
      <c r="T24" s="50" t="s">
        <v>60</v>
      </c>
      <c r="U24" s="56" t="s">
        <v>60</v>
      </c>
      <c r="V24" s="56" t="s">
        <v>60</v>
      </c>
    </row>
    <row r="25" spans="1:22" s="32" customFormat="1" ht="21" customHeight="1" x14ac:dyDescent="0.2">
      <c r="A25" s="85">
        <v>2020</v>
      </c>
      <c r="B25" s="53">
        <v>647</v>
      </c>
      <c r="C25" s="54">
        <v>616</v>
      </c>
      <c r="D25" s="54">
        <v>409</v>
      </c>
      <c r="E25" s="54">
        <v>501</v>
      </c>
      <c r="F25" s="54">
        <v>2030</v>
      </c>
      <c r="G25" s="54">
        <v>791</v>
      </c>
      <c r="H25" s="54">
        <v>648</v>
      </c>
      <c r="I25" s="54">
        <v>201</v>
      </c>
      <c r="J25" s="54">
        <v>1842</v>
      </c>
      <c r="K25" s="54">
        <v>645</v>
      </c>
      <c r="L25" s="54">
        <v>693</v>
      </c>
      <c r="M25" s="83">
        <v>1371</v>
      </c>
      <c r="N25" s="48">
        <f t="shared" si="1"/>
        <v>10394</v>
      </c>
      <c r="O25" s="48">
        <v>10187</v>
      </c>
      <c r="P25" s="49" t="s">
        <v>60</v>
      </c>
      <c r="Q25" s="50" t="s">
        <v>60</v>
      </c>
      <c r="R25" s="50" t="s">
        <v>60</v>
      </c>
      <c r="S25" s="50" t="s">
        <v>60</v>
      </c>
      <c r="T25" s="50" t="s">
        <v>60</v>
      </c>
      <c r="U25" s="56" t="s">
        <v>60</v>
      </c>
      <c r="V25" s="56" t="s">
        <v>60</v>
      </c>
    </row>
    <row r="26" spans="1:22" s="32" customFormat="1" ht="21" customHeight="1" x14ac:dyDescent="0.2">
      <c r="A26" s="57">
        <v>2021</v>
      </c>
      <c r="B26" s="58">
        <v>461</v>
      </c>
      <c r="C26" s="59">
        <v>244</v>
      </c>
      <c r="D26" s="59">
        <v>400</v>
      </c>
      <c r="E26" s="59">
        <v>308</v>
      </c>
      <c r="F26" s="59">
        <v>524</v>
      </c>
      <c r="G26" s="59">
        <v>285</v>
      </c>
      <c r="H26" s="59">
        <v>536</v>
      </c>
      <c r="I26" s="59">
        <v>138</v>
      </c>
      <c r="J26" s="59">
        <v>644</v>
      </c>
      <c r="K26" s="59">
        <v>192</v>
      </c>
      <c r="L26" s="59">
        <v>330</v>
      </c>
      <c r="M26" s="82">
        <v>1057</v>
      </c>
      <c r="N26" s="60">
        <v>5125</v>
      </c>
      <c r="O26" s="60">
        <v>5082</v>
      </c>
      <c r="P26" s="77" t="s">
        <v>60</v>
      </c>
      <c r="Q26" s="64" t="s">
        <v>60</v>
      </c>
      <c r="R26" s="62" t="s">
        <v>60</v>
      </c>
      <c r="S26" s="62" t="s">
        <v>60</v>
      </c>
      <c r="T26" s="62" t="s">
        <v>60</v>
      </c>
      <c r="U26" s="95" t="s">
        <v>60</v>
      </c>
      <c r="V26" s="64" t="s">
        <v>60</v>
      </c>
    </row>
    <row r="27" spans="1:22" s="32" customFormat="1" ht="21" customHeight="1" x14ac:dyDescent="0.2">
      <c r="A27" s="45">
        <v>2022</v>
      </c>
      <c r="B27" s="53">
        <v>350</v>
      </c>
      <c r="C27" s="54">
        <v>193</v>
      </c>
      <c r="D27" s="54">
        <v>299</v>
      </c>
      <c r="E27" s="54">
        <v>348</v>
      </c>
      <c r="F27" s="54">
        <v>530</v>
      </c>
      <c r="G27" s="54">
        <v>252</v>
      </c>
      <c r="H27" s="54">
        <v>473</v>
      </c>
      <c r="I27" s="54">
        <v>51</v>
      </c>
      <c r="J27" s="54">
        <v>819</v>
      </c>
      <c r="K27" s="54">
        <v>45</v>
      </c>
      <c r="L27" s="54">
        <v>357</v>
      </c>
      <c r="M27" s="83">
        <v>1155</v>
      </c>
      <c r="N27" s="83">
        <f>SUM(B27:M27)</f>
        <v>4872</v>
      </c>
      <c r="O27" s="48">
        <v>4864</v>
      </c>
      <c r="P27" s="79" t="s">
        <v>60</v>
      </c>
      <c r="Q27" s="50" t="s">
        <v>60</v>
      </c>
      <c r="R27" s="50" t="s">
        <v>60</v>
      </c>
      <c r="S27" s="50" t="s">
        <v>60</v>
      </c>
      <c r="T27" s="50" t="s">
        <v>60</v>
      </c>
      <c r="U27" s="56" t="s">
        <v>60</v>
      </c>
      <c r="V27" s="56" t="s">
        <v>60</v>
      </c>
    </row>
    <row r="28" spans="1:22" s="32" customFormat="1" ht="21" customHeight="1" x14ac:dyDescent="0.2">
      <c r="A28" s="45">
        <v>2023</v>
      </c>
      <c r="B28" s="53">
        <v>448</v>
      </c>
      <c r="C28" s="54">
        <v>312</v>
      </c>
      <c r="D28" s="54">
        <v>555</v>
      </c>
      <c r="E28" s="54">
        <v>284</v>
      </c>
      <c r="F28" s="54">
        <v>570</v>
      </c>
      <c r="G28" s="54">
        <v>351</v>
      </c>
      <c r="H28" s="54">
        <v>646</v>
      </c>
      <c r="I28" s="54">
        <v>108</v>
      </c>
      <c r="J28" s="54">
        <v>886</v>
      </c>
      <c r="K28" s="54">
        <v>592</v>
      </c>
      <c r="L28" s="54">
        <v>528</v>
      </c>
      <c r="M28" s="83">
        <v>574</v>
      </c>
      <c r="N28" s="83">
        <v>5854</v>
      </c>
      <c r="O28" s="48">
        <v>5763</v>
      </c>
      <c r="P28" s="49" t="s">
        <v>60</v>
      </c>
      <c r="Q28" s="50" t="s">
        <v>60</v>
      </c>
      <c r="R28" s="50" t="s">
        <v>60</v>
      </c>
      <c r="S28" s="50" t="s">
        <v>60</v>
      </c>
      <c r="T28" s="50" t="s">
        <v>60</v>
      </c>
      <c r="U28" s="56" t="s">
        <v>60</v>
      </c>
      <c r="V28" s="56" t="s">
        <v>60</v>
      </c>
    </row>
    <row r="29" spans="1:22" s="32" customFormat="1" ht="21" customHeight="1" x14ac:dyDescent="0.2">
      <c r="A29" s="81" t="s">
        <v>29</v>
      </c>
      <c r="B29" s="53"/>
      <c r="C29" s="54"/>
      <c r="D29" s="54"/>
      <c r="E29" s="54"/>
      <c r="F29" s="54"/>
      <c r="G29" s="54"/>
      <c r="H29" s="54"/>
      <c r="I29" s="54"/>
      <c r="J29" s="54"/>
      <c r="K29" s="47"/>
      <c r="L29" s="47"/>
      <c r="M29" s="86"/>
      <c r="N29" s="86"/>
      <c r="O29" s="87"/>
      <c r="P29" s="87"/>
      <c r="Q29" s="47"/>
      <c r="R29" s="47"/>
      <c r="S29" s="47"/>
      <c r="T29" s="47"/>
      <c r="U29" s="46"/>
      <c r="V29" s="46"/>
    </row>
    <row r="30" spans="1:22" s="32" customFormat="1" ht="21" customHeight="1" x14ac:dyDescent="0.2">
      <c r="A30" s="45" t="s">
        <v>30</v>
      </c>
      <c r="B30" s="88">
        <f>IFERROR(B28/B27*100-100,"--")</f>
        <v>28</v>
      </c>
      <c r="C30" s="88">
        <f t="shared" ref="C30:O30" si="2">IFERROR(C28/C27*100-100,"--")</f>
        <v>61.658031088082907</v>
      </c>
      <c r="D30" s="88">
        <f t="shared" si="2"/>
        <v>85.618729096989966</v>
      </c>
      <c r="E30" s="88">
        <f t="shared" si="2"/>
        <v>-18.390804597701148</v>
      </c>
      <c r="F30" s="88">
        <f t="shared" si="2"/>
        <v>7.5471698113207566</v>
      </c>
      <c r="G30" s="88">
        <f t="shared" si="2"/>
        <v>39.285714285714278</v>
      </c>
      <c r="H30" s="88">
        <f t="shared" si="2"/>
        <v>36.575052854122617</v>
      </c>
      <c r="I30" s="88">
        <f t="shared" si="2"/>
        <v>111.76470588235296</v>
      </c>
      <c r="J30" s="88">
        <f t="shared" si="2"/>
        <v>8.1807081807081801</v>
      </c>
      <c r="K30" s="88">
        <f t="shared" si="2"/>
        <v>1215.5555555555554</v>
      </c>
      <c r="L30" s="88">
        <f t="shared" si="2"/>
        <v>47.899159663865561</v>
      </c>
      <c r="M30" s="88">
        <f t="shared" si="2"/>
        <v>-50.303030303030305</v>
      </c>
      <c r="N30" s="88">
        <f t="shared" si="2"/>
        <v>20.155993431855507</v>
      </c>
      <c r="O30" s="88">
        <f t="shared" si="2"/>
        <v>18.482730263157904</v>
      </c>
      <c r="P30" s="49" t="str">
        <f t="shared" ref="P30:V30" si="3">IFERROR(P25/P24*100-100,"--")</f>
        <v>--</v>
      </c>
      <c r="Q30" s="50" t="str">
        <f t="shared" si="3"/>
        <v>--</v>
      </c>
      <c r="R30" s="50" t="str">
        <f t="shared" si="3"/>
        <v>--</v>
      </c>
      <c r="S30" s="50" t="str">
        <f t="shared" si="3"/>
        <v>--</v>
      </c>
      <c r="T30" s="50" t="str">
        <f t="shared" si="3"/>
        <v>--</v>
      </c>
      <c r="U30" s="56" t="str">
        <f t="shared" si="3"/>
        <v>--</v>
      </c>
      <c r="V30" s="56" t="str">
        <f t="shared" si="3"/>
        <v>--</v>
      </c>
    </row>
    <row r="31" spans="1:22" s="32" customFormat="1" ht="21" customHeight="1" x14ac:dyDescent="0.2">
      <c r="A31" s="45" t="s">
        <v>31</v>
      </c>
      <c r="B31" s="88">
        <f>IFERROR(B28/B23*100-100,"--")</f>
        <v>-29.780564263322887</v>
      </c>
      <c r="C31" s="88">
        <f t="shared" ref="C31:O31" si="4">IFERROR(C28/C23*100-100,"--")</f>
        <v>-54.848046309696095</v>
      </c>
      <c r="D31" s="88">
        <f t="shared" si="4"/>
        <v>33.093525179856101</v>
      </c>
      <c r="E31" s="88">
        <f t="shared" si="4"/>
        <v>-20.448179271708682</v>
      </c>
      <c r="F31" s="88">
        <f t="shared" si="4"/>
        <v>-70.769230769230774</v>
      </c>
      <c r="G31" s="88">
        <f t="shared" si="4"/>
        <v>-48.684210526315788</v>
      </c>
      <c r="H31" s="88">
        <f t="shared" si="4"/>
        <v>-5.4172767203513956</v>
      </c>
      <c r="I31" s="88">
        <f t="shared" si="4"/>
        <v>-55</v>
      </c>
      <c r="J31" s="88">
        <f t="shared" si="4"/>
        <v>-65.751836103594897</v>
      </c>
      <c r="K31" s="88">
        <f t="shared" si="4"/>
        <v>7.0524412296564236</v>
      </c>
      <c r="L31" s="88">
        <f t="shared" si="4"/>
        <v>-22.238586156111921</v>
      </c>
      <c r="M31" s="88">
        <f t="shared" si="4"/>
        <v>-46.6542750929368</v>
      </c>
      <c r="N31" s="88">
        <f t="shared" si="4"/>
        <v>-44.538133585978215</v>
      </c>
      <c r="O31" s="88">
        <f t="shared" si="4"/>
        <v>-44.957020057306586</v>
      </c>
      <c r="P31" s="49" t="str">
        <f t="shared" ref="P31:V31" si="5">IFERROR(P25/P20*100-100,"--")</f>
        <v>--</v>
      </c>
      <c r="Q31" s="50" t="str">
        <f t="shared" si="5"/>
        <v>--</v>
      </c>
      <c r="R31" s="50" t="str">
        <f t="shared" si="5"/>
        <v>--</v>
      </c>
      <c r="S31" s="50" t="str">
        <f t="shared" si="5"/>
        <v>--</v>
      </c>
      <c r="T31" s="50" t="str">
        <f t="shared" si="5"/>
        <v>--</v>
      </c>
      <c r="U31" s="56" t="str">
        <f t="shared" si="5"/>
        <v>--</v>
      </c>
      <c r="V31" s="56" t="str">
        <f t="shared" si="5"/>
        <v>--</v>
      </c>
    </row>
    <row r="32" spans="1:22" s="32" customFormat="1" ht="21" customHeight="1" x14ac:dyDescent="0.2">
      <c r="A32" s="45" t="s">
        <v>32</v>
      </c>
      <c r="B32" s="88">
        <f>IFERROR(B28/B18*100-100,"--")</f>
        <v>4.1860465116279073</v>
      </c>
      <c r="C32" s="88">
        <f t="shared" ref="C32:O32" si="6">IFERROR(C28/C18*100-100,"--")</f>
        <v>-78.541953232462177</v>
      </c>
      <c r="D32" s="88">
        <f t="shared" si="6"/>
        <v>65.178571428571416</v>
      </c>
      <c r="E32" s="88">
        <f t="shared" si="6"/>
        <v>52.688172043010752</v>
      </c>
      <c r="F32" s="88">
        <f t="shared" si="6"/>
        <v>-68.12080536912751</v>
      </c>
      <c r="G32" s="88">
        <f t="shared" si="6"/>
        <v>-62.135922330097088</v>
      </c>
      <c r="H32" s="88">
        <f t="shared" si="6"/>
        <v>-9.1420534458509195</v>
      </c>
      <c r="I32" s="88">
        <f t="shared" si="6"/>
        <v>-61.971830985915496</v>
      </c>
      <c r="J32" s="88">
        <f t="shared" si="6"/>
        <v>-65.896843725943029</v>
      </c>
      <c r="K32" s="88">
        <f t="shared" si="6"/>
        <v>-23.01690507152145</v>
      </c>
      <c r="L32" s="88">
        <f t="shared" si="6"/>
        <v>-12.727272727272734</v>
      </c>
      <c r="M32" s="88">
        <f t="shared" si="6"/>
        <v>-65.751789976133651</v>
      </c>
      <c r="N32" s="88">
        <f t="shared" si="6"/>
        <v>-50.238014280856852</v>
      </c>
      <c r="O32" s="88">
        <f t="shared" si="6"/>
        <v>-50.777246327297576</v>
      </c>
      <c r="P32" s="49" t="str">
        <f t="shared" ref="P32:V32" si="7">IFERROR(P25/P15*100-100,"--")</f>
        <v>--</v>
      </c>
      <c r="Q32" s="50" t="str">
        <f t="shared" si="7"/>
        <v>--</v>
      </c>
      <c r="R32" s="50" t="str">
        <f t="shared" si="7"/>
        <v>--</v>
      </c>
      <c r="S32" s="50" t="str">
        <f t="shared" si="7"/>
        <v>--</v>
      </c>
      <c r="T32" s="50" t="str">
        <f t="shared" si="7"/>
        <v>--</v>
      </c>
      <c r="U32" s="56" t="str">
        <f t="shared" si="7"/>
        <v>--</v>
      </c>
      <c r="V32" s="56" t="str">
        <f t="shared" si="7"/>
        <v>--</v>
      </c>
    </row>
    <row r="33" spans="1:22" s="32" customFormat="1" ht="21" customHeight="1" x14ac:dyDescent="0.2">
      <c r="A33" s="45" t="s">
        <v>33</v>
      </c>
      <c r="B33" s="88">
        <f>IFERROR(B28/B7*100-100,"--")</f>
        <v>-20.284697508896798</v>
      </c>
      <c r="C33" s="88">
        <f t="shared" ref="C33:O33" si="8">IFERROR(C28/C7*100-100,"--")</f>
        <v>-83.465818759936411</v>
      </c>
      <c r="D33" s="88">
        <f t="shared" si="8"/>
        <v>-49.175824175824175</v>
      </c>
      <c r="E33" s="88">
        <f t="shared" si="8"/>
        <v>0</v>
      </c>
      <c r="F33" s="88">
        <f t="shared" si="8"/>
        <v>-78.310502283105023</v>
      </c>
      <c r="G33" s="88">
        <f t="shared" si="8"/>
        <v>-56.82656826568266</v>
      </c>
      <c r="H33" s="88">
        <f t="shared" si="8"/>
        <v>-67.892644135188874</v>
      </c>
      <c r="I33" s="88">
        <f t="shared" si="8"/>
        <v>-75</v>
      </c>
      <c r="J33" s="88">
        <f t="shared" si="8"/>
        <v>-69.479848432655871</v>
      </c>
      <c r="K33" s="88">
        <f t="shared" si="8"/>
        <v>22.567287784679095</v>
      </c>
      <c r="L33" s="88">
        <f t="shared" si="8"/>
        <v>-36</v>
      </c>
      <c r="M33" s="88">
        <f t="shared" si="8"/>
        <v>-52.64026402640264</v>
      </c>
      <c r="N33" s="88">
        <f t="shared" si="8"/>
        <v>-61.316328553492369</v>
      </c>
      <c r="O33" s="88">
        <f t="shared" si="8"/>
        <v>-61.917663384656052</v>
      </c>
      <c r="P33" s="49" t="str">
        <f t="shared" ref="P33:V33" si="9">IFERROR(P25/P7*100-100,"--")</f>
        <v>--</v>
      </c>
      <c r="Q33" s="56" t="str">
        <f t="shared" si="9"/>
        <v>--</v>
      </c>
      <c r="R33" s="50" t="str">
        <f t="shared" si="9"/>
        <v>--</v>
      </c>
      <c r="S33" s="50" t="str">
        <f t="shared" si="9"/>
        <v>--</v>
      </c>
      <c r="T33" s="55" t="str">
        <f t="shared" si="9"/>
        <v>--</v>
      </c>
      <c r="U33" s="56" t="str">
        <f t="shared" si="9"/>
        <v>--</v>
      </c>
      <c r="V33" s="56" t="str">
        <f t="shared" si="9"/>
        <v>--</v>
      </c>
    </row>
    <row r="34" spans="1:22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2" s="89" customFormat="1" ht="14.1" customHeight="1" x14ac:dyDescent="0.2">
      <c r="A35" s="112" t="str">
        <f>Annual!A35</f>
        <v>Source: Connecticut State Colleges and Universities, Office of Decision Support &amp; Institutional Research, August 2, 2023.  Banner administrative SWKRXF05 student registration extract.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2" s="98" customFormat="1" ht="14.1" customHeight="1" x14ac:dyDescent="0.25">
      <c r="A36" s="113" t="s">
        <v>62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22" x14ac:dyDescent="0.2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36"/>
    </row>
    <row r="38" spans="1:22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40" spans="1:22" s="32" customFormat="1" x14ac:dyDescent="0.2"/>
  </sheetData>
  <mergeCells count="8">
    <mergeCell ref="V5:V6"/>
    <mergeCell ref="A35:U35"/>
    <mergeCell ref="A37:U37"/>
    <mergeCell ref="A1:U1"/>
    <mergeCell ref="B5:O5"/>
    <mergeCell ref="P5:P6"/>
    <mergeCell ref="Q5:U5"/>
    <mergeCell ref="A36:V36"/>
  </mergeCells>
  <pageMargins left="0.7" right="0.7" top="0.75" bottom="0.75" header="0.3" footer="0.3"/>
  <pageSetup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" x14ac:dyDescent="0.25"/>
  <cols>
    <col min="1" max="1" width="11.85546875" style="36" customWidth="1"/>
    <col min="2" max="20" width="7.7109375" style="36" customWidth="1"/>
    <col min="21" max="22" width="7.7109375" style="32" customWidth="1"/>
    <col min="23" max="16384" width="9.140625" style="1"/>
  </cols>
  <sheetData>
    <row r="1" spans="1:22" s="36" customFormat="1" ht="16.5" x14ac:dyDescent="0.25">
      <c r="A1" s="105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2" s="36" customFormat="1" ht="16.5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3"/>
      <c r="V2" s="33"/>
    </row>
    <row r="3" spans="1:22" s="36" customFormat="1" ht="16.5" x14ac:dyDescent="0.25">
      <c r="A3" s="33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36" customFormat="1" ht="12.75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s="36" customFormat="1" ht="15" customHeight="1" x14ac:dyDescent="0.2">
      <c r="A5" s="40" t="s">
        <v>0</v>
      </c>
      <c r="B5" s="110" t="s">
        <v>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08" t="s">
        <v>68</v>
      </c>
      <c r="Q5" s="110" t="s">
        <v>2</v>
      </c>
      <c r="R5" s="111"/>
      <c r="S5" s="111"/>
      <c r="T5" s="111"/>
      <c r="U5" s="111"/>
      <c r="V5" s="106" t="s">
        <v>67</v>
      </c>
    </row>
    <row r="6" spans="1:22" s="36" customFormat="1" ht="85.5" customHeight="1" x14ac:dyDescent="0.2">
      <c r="A6" s="40"/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11</v>
      </c>
      <c r="K6" s="42" t="s">
        <v>12</v>
      </c>
      <c r="L6" s="42" t="s">
        <v>13</v>
      </c>
      <c r="M6" s="42" t="s">
        <v>14</v>
      </c>
      <c r="N6" s="43" t="s">
        <v>63</v>
      </c>
      <c r="O6" s="43" t="s">
        <v>65</v>
      </c>
      <c r="P6" s="109"/>
      <c r="Q6" s="42" t="s">
        <v>15</v>
      </c>
      <c r="R6" s="42" t="s">
        <v>16</v>
      </c>
      <c r="S6" s="42" t="s">
        <v>17</v>
      </c>
      <c r="T6" s="42" t="s">
        <v>18</v>
      </c>
      <c r="U6" s="44" t="s">
        <v>64</v>
      </c>
      <c r="V6" s="107"/>
    </row>
    <row r="7" spans="1:22" s="32" customFormat="1" ht="21" customHeight="1" x14ac:dyDescent="0.2">
      <c r="A7" s="45" t="s">
        <v>19</v>
      </c>
      <c r="B7" s="46">
        <v>0</v>
      </c>
      <c r="C7" s="47">
        <v>0</v>
      </c>
      <c r="D7" s="47">
        <v>1</v>
      </c>
      <c r="E7" s="47">
        <v>17</v>
      </c>
      <c r="F7" s="47">
        <v>43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8">
        <f>SUM(B7:M7)</f>
        <v>61</v>
      </c>
      <c r="O7" s="48">
        <v>61</v>
      </c>
      <c r="P7" s="49" t="s">
        <v>60</v>
      </c>
      <c r="Q7" s="50" t="s">
        <v>60</v>
      </c>
      <c r="R7" s="50" t="s">
        <v>60</v>
      </c>
      <c r="S7" s="50" t="s">
        <v>60</v>
      </c>
      <c r="T7" s="51" t="s">
        <v>60</v>
      </c>
      <c r="U7" s="52" t="s">
        <v>60</v>
      </c>
      <c r="V7" s="52" t="s">
        <v>60</v>
      </c>
    </row>
    <row r="8" spans="1:22" s="36" customFormat="1" ht="21" customHeight="1" x14ac:dyDescent="0.2">
      <c r="A8" s="45" t="s">
        <v>20</v>
      </c>
      <c r="B8" s="53">
        <v>0</v>
      </c>
      <c r="C8" s="54">
        <v>0</v>
      </c>
      <c r="D8" s="54">
        <v>41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48">
        <f t="shared" ref="N8:N19" si="0">SUM(B8:M8)</f>
        <v>41</v>
      </c>
      <c r="O8" s="48">
        <v>41</v>
      </c>
      <c r="P8" s="49" t="s">
        <v>60</v>
      </c>
      <c r="Q8" s="50" t="s">
        <v>60</v>
      </c>
      <c r="R8" s="50" t="s">
        <v>60</v>
      </c>
      <c r="S8" s="50" t="s">
        <v>60</v>
      </c>
      <c r="T8" s="55" t="s">
        <v>60</v>
      </c>
      <c r="U8" s="56" t="s">
        <v>60</v>
      </c>
      <c r="V8" s="56" t="s">
        <v>60</v>
      </c>
    </row>
    <row r="9" spans="1:22" s="36" customFormat="1" ht="21" customHeight="1" x14ac:dyDescent="0.2">
      <c r="A9" s="45" t="s">
        <v>21</v>
      </c>
      <c r="B9" s="53">
        <v>0</v>
      </c>
      <c r="C9" s="54">
        <v>0</v>
      </c>
      <c r="D9" s="54">
        <v>66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48">
        <f t="shared" si="0"/>
        <v>66</v>
      </c>
      <c r="O9" s="48">
        <v>66</v>
      </c>
      <c r="P9" s="49" t="s">
        <v>60</v>
      </c>
      <c r="Q9" s="50" t="s">
        <v>60</v>
      </c>
      <c r="R9" s="50" t="s">
        <v>60</v>
      </c>
      <c r="S9" s="50" t="s">
        <v>60</v>
      </c>
      <c r="T9" s="55" t="s">
        <v>60</v>
      </c>
      <c r="U9" s="56" t="s">
        <v>60</v>
      </c>
      <c r="V9" s="56" t="s">
        <v>60</v>
      </c>
    </row>
    <row r="10" spans="1:22" s="32" customFormat="1" ht="21" customHeight="1" x14ac:dyDescent="0.2">
      <c r="A10" s="45" t="s">
        <v>22</v>
      </c>
      <c r="B10" s="53">
        <v>0</v>
      </c>
      <c r="C10" s="54">
        <v>0</v>
      </c>
      <c r="D10" s="54">
        <v>44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48">
        <f t="shared" si="0"/>
        <v>44</v>
      </c>
      <c r="O10" s="48">
        <v>44</v>
      </c>
      <c r="P10" s="49" t="s">
        <v>60</v>
      </c>
      <c r="Q10" s="50" t="s">
        <v>60</v>
      </c>
      <c r="R10" s="50" t="s">
        <v>60</v>
      </c>
      <c r="S10" s="50" t="s">
        <v>60</v>
      </c>
      <c r="T10" s="55" t="s">
        <v>60</v>
      </c>
      <c r="U10" s="56" t="s">
        <v>60</v>
      </c>
      <c r="V10" s="56" t="s">
        <v>60</v>
      </c>
    </row>
    <row r="11" spans="1:22" s="32" customFormat="1" ht="21" customHeight="1" x14ac:dyDescent="0.2">
      <c r="A11" s="57" t="s">
        <v>23</v>
      </c>
      <c r="B11" s="58">
        <v>0</v>
      </c>
      <c r="C11" s="59">
        <v>0</v>
      </c>
      <c r="D11" s="59">
        <v>84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60">
        <f t="shared" si="0"/>
        <v>84</v>
      </c>
      <c r="O11" s="60">
        <v>84</v>
      </c>
      <c r="P11" s="61" t="s">
        <v>60</v>
      </c>
      <c r="Q11" s="62" t="s">
        <v>60</v>
      </c>
      <c r="R11" s="62" t="s">
        <v>60</v>
      </c>
      <c r="S11" s="62" t="s">
        <v>60</v>
      </c>
      <c r="T11" s="63" t="s">
        <v>60</v>
      </c>
      <c r="U11" s="64" t="s">
        <v>60</v>
      </c>
      <c r="V11" s="64" t="s">
        <v>60</v>
      </c>
    </row>
    <row r="12" spans="1:22" s="32" customFormat="1" ht="21" customHeight="1" x14ac:dyDescent="0.2">
      <c r="A12" s="65" t="s">
        <v>24</v>
      </c>
      <c r="B12" s="66">
        <v>0</v>
      </c>
      <c r="C12" s="67">
        <v>0</v>
      </c>
      <c r="D12" s="67">
        <v>49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48">
        <f t="shared" si="0"/>
        <v>49</v>
      </c>
      <c r="O12" s="68">
        <v>49</v>
      </c>
      <c r="P12" s="49" t="s">
        <v>60</v>
      </c>
      <c r="Q12" s="69" t="s">
        <v>60</v>
      </c>
      <c r="R12" s="69" t="s">
        <v>60</v>
      </c>
      <c r="S12" s="69" t="s">
        <v>60</v>
      </c>
      <c r="T12" s="70" t="s">
        <v>60</v>
      </c>
      <c r="U12" s="71" t="s">
        <v>60</v>
      </c>
      <c r="V12" s="71" t="s">
        <v>60</v>
      </c>
    </row>
    <row r="13" spans="1:22" s="32" customFormat="1" ht="21" customHeight="1" x14ac:dyDescent="0.2">
      <c r="A13" s="45" t="s">
        <v>25</v>
      </c>
      <c r="B13" s="53">
        <v>0</v>
      </c>
      <c r="C13" s="54">
        <v>0</v>
      </c>
      <c r="D13" s="54">
        <v>38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48">
        <f t="shared" si="0"/>
        <v>38</v>
      </c>
      <c r="O13" s="48">
        <v>38</v>
      </c>
      <c r="P13" s="49" t="s">
        <v>60</v>
      </c>
      <c r="Q13" s="72" t="s">
        <v>60</v>
      </c>
      <c r="R13" s="72" t="s">
        <v>60</v>
      </c>
      <c r="S13" s="72" t="s">
        <v>60</v>
      </c>
      <c r="T13" s="73" t="s">
        <v>60</v>
      </c>
      <c r="U13" s="74" t="s">
        <v>60</v>
      </c>
      <c r="V13" s="74" t="s">
        <v>60</v>
      </c>
    </row>
    <row r="14" spans="1:22" s="32" customFormat="1" ht="21" customHeight="1" x14ac:dyDescent="0.2">
      <c r="A14" s="45" t="s">
        <v>26</v>
      </c>
      <c r="B14" s="53">
        <v>0</v>
      </c>
      <c r="C14" s="54">
        <v>0</v>
      </c>
      <c r="D14" s="54">
        <v>45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48">
        <f t="shared" si="0"/>
        <v>45</v>
      </c>
      <c r="O14" s="48">
        <v>45</v>
      </c>
      <c r="P14" s="49" t="s">
        <v>60</v>
      </c>
      <c r="Q14" s="72" t="s">
        <v>60</v>
      </c>
      <c r="R14" s="72" t="s">
        <v>60</v>
      </c>
      <c r="S14" s="72" t="s">
        <v>60</v>
      </c>
      <c r="T14" s="73" t="s">
        <v>60</v>
      </c>
      <c r="U14" s="74" t="s">
        <v>60</v>
      </c>
      <c r="V14" s="74" t="s">
        <v>60</v>
      </c>
    </row>
    <row r="15" spans="1:22" s="32" customFormat="1" ht="21" customHeight="1" x14ac:dyDescent="0.2">
      <c r="A15" s="45" t="s">
        <v>27</v>
      </c>
      <c r="B15" s="53">
        <v>0</v>
      </c>
      <c r="C15" s="54">
        <v>0</v>
      </c>
      <c r="D15" s="54">
        <v>68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48">
        <f t="shared" si="0"/>
        <v>68</v>
      </c>
      <c r="O15" s="48">
        <v>68</v>
      </c>
      <c r="P15" s="49" t="s">
        <v>60</v>
      </c>
      <c r="Q15" s="72" t="s">
        <v>60</v>
      </c>
      <c r="R15" s="72" t="s">
        <v>60</v>
      </c>
      <c r="S15" s="72" t="s">
        <v>60</v>
      </c>
      <c r="T15" s="73" t="s">
        <v>60</v>
      </c>
      <c r="U15" s="74" t="s">
        <v>60</v>
      </c>
      <c r="V15" s="74" t="s">
        <v>60</v>
      </c>
    </row>
    <row r="16" spans="1:22" s="32" customFormat="1" ht="21" customHeight="1" x14ac:dyDescent="0.2">
      <c r="A16" s="57" t="s">
        <v>28</v>
      </c>
      <c r="B16" s="58">
        <v>0</v>
      </c>
      <c r="C16" s="59">
        <v>0</v>
      </c>
      <c r="D16" s="59">
        <v>35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60">
        <f t="shared" si="0"/>
        <v>35</v>
      </c>
      <c r="O16" s="60">
        <v>35</v>
      </c>
      <c r="P16" s="61" t="s">
        <v>60</v>
      </c>
      <c r="Q16" s="75" t="s">
        <v>60</v>
      </c>
      <c r="R16" s="75" t="s">
        <v>60</v>
      </c>
      <c r="S16" s="75" t="s">
        <v>60</v>
      </c>
      <c r="T16" s="76" t="s">
        <v>60</v>
      </c>
      <c r="U16" s="77" t="s">
        <v>60</v>
      </c>
      <c r="V16" s="77" t="s">
        <v>60</v>
      </c>
    </row>
    <row r="17" spans="1:22" s="32" customFormat="1" ht="21" customHeight="1" x14ac:dyDescent="0.2">
      <c r="A17" s="78">
        <v>2012</v>
      </c>
      <c r="B17" s="66">
        <v>0</v>
      </c>
      <c r="C17" s="67">
        <v>0</v>
      </c>
      <c r="D17" s="67">
        <v>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3</v>
      </c>
      <c r="N17" s="48">
        <f t="shared" si="0"/>
        <v>10</v>
      </c>
      <c r="O17" s="68">
        <v>10</v>
      </c>
      <c r="P17" s="79" t="s">
        <v>60</v>
      </c>
      <c r="Q17" s="80" t="s">
        <v>60</v>
      </c>
      <c r="R17" s="80" t="s">
        <v>60</v>
      </c>
      <c r="S17" s="80" t="s">
        <v>60</v>
      </c>
      <c r="T17" s="51" t="s">
        <v>60</v>
      </c>
      <c r="U17" s="52" t="s">
        <v>60</v>
      </c>
      <c r="V17" s="52" t="s">
        <v>60</v>
      </c>
    </row>
    <row r="18" spans="1:22" s="36" customFormat="1" ht="21" customHeight="1" x14ac:dyDescent="0.2">
      <c r="A18" s="45">
        <v>2013</v>
      </c>
      <c r="B18" s="53">
        <v>0</v>
      </c>
      <c r="C18" s="54">
        <v>0</v>
      </c>
      <c r="D18" s="54">
        <v>41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3</v>
      </c>
      <c r="N18" s="48">
        <f t="shared" si="0"/>
        <v>44</v>
      </c>
      <c r="O18" s="48">
        <v>44</v>
      </c>
      <c r="P18" s="49" t="s">
        <v>60</v>
      </c>
      <c r="Q18" s="50" t="s">
        <v>60</v>
      </c>
      <c r="R18" s="50" t="s">
        <v>60</v>
      </c>
      <c r="S18" s="50" t="s">
        <v>60</v>
      </c>
      <c r="T18" s="55" t="s">
        <v>60</v>
      </c>
      <c r="U18" s="56" t="s">
        <v>60</v>
      </c>
      <c r="V18" s="56" t="s">
        <v>60</v>
      </c>
    </row>
    <row r="19" spans="1:22" s="36" customFormat="1" ht="21" customHeight="1" x14ac:dyDescent="0.2">
      <c r="A19" s="85">
        <v>2014</v>
      </c>
      <c r="B19" s="53">
        <v>0</v>
      </c>
      <c r="C19" s="54">
        <v>0</v>
      </c>
      <c r="D19" s="54">
        <v>164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83">
        <v>0</v>
      </c>
      <c r="N19" s="48">
        <f t="shared" si="0"/>
        <v>164</v>
      </c>
      <c r="O19" s="48">
        <v>164</v>
      </c>
      <c r="P19" s="49" t="s">
        <v>60</v>
      </c>
      <c r="Q19" s="56" t="s">
        <v>60</v>
      </c>
      <c r="R19" s="50" t="s">
        <v>60</v>
      </c>
      <c r="S19" s="50" t="s">
        <v>60</v>
      </c>
      <c r="T19" s="50" t="s">
        <v>60</v>
      </c>
      <c r="U19" s="56" t="s">
        <v>60</v>
      </c>
      <c r="V19" s="56" t="s">
        <v>60</v>
      </c>
    </row>
    <row r="20" spans="1:22" s="36" customFormat="1" ht="21" customHeight="1" x14ac:dyDescent="0.2">
      <c r="A20" s="45">
        <v>2015</v>
      </c>
      <c r="B20" s="53">
        <v>0</v>
      </c>
      <c r="C20" s="54">
        <v>0</v>
      </c>
      <c r="D20" s="54">
        <v>76</v>
      </c>
      <c r="E20" s="54">
        <v>0</v>
      </c>
      <c r="F20" s="54">
        <v>0</v>
      </c>
      <c r="G20" s="54">
        <v>97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83">
        <v>3</v>
      </c>
      <c r="N20" s="83">
        <v>176</v>
      </c>
      <c r="O20" s="48">
        <v>176</v>
      </c>
      <c r="P20" s="49" t="s">
        <v>60</v>
      </c>
      <c r="Q20" s="56" t="s">
        <v>60</v>
      </c>
      <c r="R20" s="50" t="s">
        <v>60</v>
      </c>
      <c r="S20" s="50" t="s">
        <v>60</v>
      </c>
      <c r="T20" s="50" t="s">
        <v>60</v>
      </c>
      <c r="U20" s="56" t="s">
        <v>60</v>
      </c>
      <c r="V20" s="56" t="s">
        <v>60</v>
      </c>
    </row>
    <row r="21" spans="1:22" s="91" customFormat="1" ht="21" customHeight="1" x14ac:dyDescent="0.2">
      <c r="A21" s="57">
        <v>2016</v>
      </c>
      <c r="B21" s="58">
        <v>0</v>
      </c>
      <c r="C21" s="59">
        <v>78</v>
      </c>
      <c r="D21" s="59">
        <v>0</v>
      </c>
      <c r="E21" s="59">
        <v>0</v>
      </c>
      <c r="F21" s="59">
        <v>0</v>
      </c>
      <c r="G21" s="59">
        <v>72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82">
        <v>0</v>
      </c>
      <c r="N21" s="82">
        <v>150</v>
      </c>
      <c r="O21" s="60">
        <v>150</v>
      </c>
      <c r="P21" s="61" t="s">
        <v>60</v>
      </c>
      <c r="Q21" s="64" t="s">
        <v>60</v>
      </c>
      <c r="R21" s="62" t="s">
        <v>60</v>
      </c>
      <c r="S21" s="62" t="s">
        <v>60</v>
      </c>
      <c r="T21" s="62" t="s">
        <v>60</v>
      </c>
      <c r="U21" s="64" t="s">
        <v>60</v>
      </c>
      <c r="V21" s="64" t="s">
        <v>60</v>
      </c>
    </row>
    <row r="22" spans="1:22" s="32" customFormat="1" ht="21" customHeight="1" x14ac:dyDescent="0.2">
      <c r="A22" s="45">
        <v>2017</v>
      </c>
      <c r="B22" s="53">
        <v>0</v>
      </c>
      <c r="C22" s="54">
        <v>0</v>
      </c>
      <c r="D22" s="54">
        <v>0</v>
      </c>
      <c r="E22" s="54">
        <v>0</v>
      </c>
      <c r="F22" s="54">
        <v>0</v>
      </c>
      <c r="G22" s="54">
        <v>78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83">
        <v>0</v>
      </c>
      <c r="N22" s="48">
        <v>78</v>
      </c>
      <c r="O22" s="48">
        <v>78</v>
      </c>
      <c r="P22" s="49" t="s">
        <v>60</v>
      </c>
      <c r="Q22" s="56" t="s">
        <v>60</v>
      </c>
      <c r="R22" s="50" t="s">
        <v>60</v>
      </c>
      <c r="S22" s="50" t="s">
        <v>60</v>
      </c>
      <c r="T22" s="55" t="s">
        <v>60</v>
      </c>
      <c r="U22" s="56" t="s">
        <v>60</v>
      </c>
      <c r="V22" s="56" t="s">
        <v>60</v>
      </c>
    </row>
    <row r="23" spans="1:22" s="32" customFormat="1" ht="21" customHeight="1" x14ac:dyDescent="0.2">
      <c r="A23" s="45">
        <v>2018</v>
      </c>
      <c r="B23" s="53">
        <v>0</v>
      </c>
      <c r="C23" s="54">
        <v>34</v>
      </c>
      <c r="D23" s="54">
        <v>0</v>
      </c>
      <c r="E23" s="54">
        <v>0</v>
      </c>
      <c r="F23" s="54">
        <v>0</v>
      </c>
      <c r="G23" s="54">
        <v>49</v>
      </c>
      <c r="H23" s="54">
        <v>1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48">
        <f>SUM(B23:M23)</f>
        <v>84</v>
      </c>
      <c r="O23" s="48">
        <v>84</v>
      </c>
      <c r="P23" s="49" t="s">
        <v>60</v>
      </c>
      <c r="Q23" s="50" t="s">
        <v>60</v>
      </c>
      <c r="R23" s="50" t="s">
        <v>60</v>
      </c>
      <c r="S23" s="50" t="s">
        <v>60</v>
      </c>
      <c r="T23" s="50" t="s">
        <v>60</v>
      </c>
      <c r="U23" s="90" t="s">
        <v>60</v>
      </c>
      <c r="V23" s="56" t="s">
        <v>60</v>
      </c>
    </row>
    <row r="24" spans="1:22" s="32" customFormat="1" ht="21" customHeight="1" x14ac:dyDescent="0.2">
      <c r="A24" s="45">
        <v>2019</v>
      </c>
      <c r="B24" s="53">
        <v>0</v>
      </c>
      <c r="C24" s="54">
        <v>13</v>
      </c>
      <c r="D24" s="54">
        <v>0</v>
      </c>
      <c r="E24" s="54">
        <v>0</v>
      </c>
      <c r="F24" s="54">
        <v>0</v>
      </c>
      <c r="G24" s="54">
        <v>61</v>
      </c>
      <c r="H24" s="54">
        <v>5</v>
      </c>
      <c r="I24" s="54">
        <v>0</v>
      </c>
      <c r="J24" s="54">
        <v>0</v>
      </c>
      <c r="K24" s="54">
        <v>0</v>
      </c>
      <c r="L24" s="54">
        <v>0</v>
      </c>
      <c r="M24" s="83">
        <v>0</v>
      </c>
      <c r="N24" s="48">
        <f t="shared" ref="N24:N25" si="1">SUM(B24:M24)</f>
        <v>79</v>
      </c>
      <c r="O24" s="48">
        <v>79</v>
      </c>
      <c r="P24" s="49" t="s">
        <v>60</v>
      </c>
      <c r="Q24" s="50" t="s">
        <v>60</v>
      </c>
      <c r="R24" s="50" t="s">
        <v>60</v>
      </c>
      <c r="S24" s="50" t="s">
        <v>60</v>
      </c>
      <c r="T24" s="50" t="s">
        <v>60</v>
      </c>
      <c r="U24" s="56" t="s">
        <v>60</v>
      </c>
      <c r="V24" s="56" t="s">
        <v>60</v>
      </c>
    </row>
    <row r="25" spans="1:22" s="32" customFormat="1" ht="21" customHeight="1" x14ac:dyDescent="0.2">
      <c r="A25" s="85">
        <v>2020</v>
      </c>
      <c r="B25" s="53">
        <v>0</v>
      </c>
      <c r="C25" s="54">
        <v>15</v>
      </c>
      <c r="D25" s="54">
        <v>0</v>
      </c>
      <c r="E25" s="54">
        <v>24</v>
      </c>
      <c r="F25" s="54">
        <v>0</v>
      </c>
      <c r="G25" s="54">
        <v>50</v>
      </c>
      <c r="H25" s="54">
        <v>0</v>
      </c>
      <c r="I25" s="54">
        <v>0</v>
      </c>
      <c r="J25" s="54">
        <v>16</v>
      </c>
      <c r="K25" s="54">
        <v>0</v>
      </c>
      <c r="L25" s="54">
        <v>0</v>
      </c>
      <c r="M25" s="83">
        <v>0</v>
      </c>
      <c r="N25" s="48">
        <f t="shared" si="1"/>
        <v>105</v>
      </c>
      <c r="O25" s="48">
        <v>105</v>
      </c>
      <c r="P25" s="49" t="s">
        <v>60</v>
      </c>
      <c r="Q25" s="56" t="s">
        <v>60</v>
      </c>
      <c r="R25" s="50" t="s">
        <v>60</v>
      </c>
      <c r="S25" s="50" t="s">
        <v>60</v>
      </c>
      <c r="T25" s="55" t="s">
        <v>60</v>
      </c>
      <c r="U25" s="56" t="s">
        <v>60</v>
      </c>
      <c r="V25" s="56" t="s">
        <v>60</v>
      </c>
    </row>
    <row r="26" spans="1:22" s="32" customFormat="1" ht="21" customHeight="1" x14ac:dyDescent="0.25">
      <c r="A26" s="57">
        <v>2021</v>
      </c>
      <c r="B26" s="58">
        <v>2</v>
      </c>
      <c r="C26" s="59">
        <v>6</v>
      </c>
      <c r="D26" s="59">
        <v>0</v>
      </c>
      <c r="E26" s="97">
        <v>25</v>
      </c>
      <c r="F26" s="59">
        <v>0</v>
      </c>
      <c r="G26" s="59">
        <v>32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82">
        <v>0</v>
      </c>
      <c r="N26" s="82">
        <v>65</v>
      </c>
      <c r="O26" s="60">
        <v>65</v>
      </c>
      <c r="P26" s="61" t="s">
        <v>60</v>
      </c>
      <c r="Q26" s="62" t="s">
        <v>60</v>
      </c>
      <c r="R26" s="62" t="s">
        <v>60</v>
      </c>
      <c r="S26" s="62" t="s">
        <v>60</v>
      </c>
      <c r="T26" s="62" t="s">
        <v>60</v>
      </c>
      <c r="U26" s="95" t="s">
        <v>60</v>
      </c>
      <c r="V26" s="64" t="s">
        <v>60</v>
      </c>
    </row>
    <row r="27" spans="1:22" s="32" customFormat="1" ht="21" customHeight="1" x14ac:dyDescent="0.2">
      <c r="A27" s="45">
        <v>2022</v>
      </c>
      <c r="B27" s="53">
        <v>28</v>
      </c>
      <c r="C27" s="54">
        <v>0</v>
      </c>
      <c r="D27" s="54">
        <v>0</v>
      </c>
      <c r="E27" s="54">
        <v>0</v>
      </c>
      <c r="F27" s="54">
        <v>0</v>
      </c>
      <c r="G27" s="54">
        <v>52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83">
        <v>0</v>
      </c>
      <c r="N27" s="83">
        <v>80</v>
      </c>
      <c r="O27" s="48">
        <v>80</v>
      </c>
      <c r="P27" s="49" t="s">
        <v>60</v>
      </c>
      <c r="Q27" s="50" t="s">
        <v>60</v>
      </c>
      <c r="R27" s="50" t="s">
        <v>60</v>
      </c>
      <c r="S27" s="50" t="s">
        <v>60</v>
      </c>
      <c r="T27" s="50" t="s">
        <v>60</v>
      </c>
      <c r="U27" s="56" t="s">
        <v>60</v>
      </c>
      <c r="V27" s="56" t="s">
        <v>60</v>
      </c>
    </row>
    <row r="28" spans="1:22" s="32" customFormat="1" ht="21" customHeight="1" x14ac:dyDescent="0.2">
      <c r="A28" s="45">
        <v>2023</v>
      </c>
      <c r="B28" s="53">
        <v>30</v>
      </c>
      <c r="C28" s="54">
        <v>0</v>
      </c>
      <c r="D28" s="54">
        <v>0</v>
      </c>
      <c r="E28" s="54">
        <v>0</v>
      </c>
      <c r="F28" s="54">
        <v>0</v>
      </c>
      <c r="G28" s="54">
        <v>80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48">
        <v>110</v>
      </c>
      <c r="O28" s="48">
        <v>109</v>
      </c>
      <c r="P28" s="49" t="s">
        <v>60</v>
      </c>
      <c r="Q28" s="50" t="s">
        <v>60</v>
      </c>
      <c r="R28" s="50" t="s">
        <v>60</v>
      </c>
      <c r="S28" s="50" t="s">
        <v>60</v>
      </c>
      <c r="T28" s="50" t="s">
        <v>60</v>
      </c>
      <c r="U28" s="56" t="s">
        <v>60</v>
      </c>
      <c r="V28" s="56" t="s">
        <v>60</v>
      </c>
    </row>
    <row r="29" spans="1:22" s="32" customFormat="1" ht="21" customHeight="1" x14ac:dyDescent="0.2">
      <c r="A29" s="81" t="s">
        <v>29</v>
      </c>
      <c r="B29" s="84"/>
      <c r="C29" s="54"/>
      <c r="D29" s="54"/>
      <c r="E29" s="54"/>
      <c r="F29" s="54"/>
      <c r="G29" s="54"/>
      <c r="H29" s="54"/>
      <c r="I29" s="54"/>
      <c r="J29" s="54"/>
      <c r="K29" s="47"/>
      <c r="L29" s="47"/>
      <c r="M29" s="86"/>
      <c r="N29" s="86"/>
      <c r="O29" s="87"/>
      <c r="P29" s="87"/>
      <c r="Q29" s="47"/>
      <c r="R29" s="47"/>
      <c r="S29" s="47"/>
      <c r="T29" s="47"/>
      <c r="U29" s="46"/>
      <c r="V29" s="46"/>
    </row>
    <row r="30" spans="1:22" s="32" customFormat="1" ht="21" customHeight="1" x14ac:dyDescent="0.2">
      <c r="A30" s="45" t="s">
        <v>30</v>
      </c>
      <c r="B30" s="99">
        <f>IFERROR(B28/B27*100-100,"--")</f>
        <v>7.1428571428571388</v>
      </c>
      <c r="C30" s="99" t="str">
        <f t="shared" ref="C30:O30" si="2">IFERROR(C28/C27*100-100,"--")</f>
        <v>--</v>
      </c>
      <c r="D30" s="99" t="str">
        <f t="shared" si="2"/>
        <v>--</v>
      </c>
      <c r="E30" s="99" t="str">
        <f t="shared" si="2"/>
        <v>--</v>
      </c>
      <c r="F30" s="99" t="str">
        <f t="shared" si="2"/>
        <v>--</v>
      </c>
      <c r="G30" s="99">
        <f t="shared" si="2"/>
        <v>53.846153846153868</v>
      </c>
      <c r="H30" s="99" t="str">
        <f t="shared" si="2"/>
        <v>--</v>
      </c>
      <c r="I30" s="99" t="str">
        <f t="shared" si="2"/>
        <v>--</v>
      </c>
      <c r="J30" s="99" t="str">
        <f t="shared" si="2"/>
        <v>--</v>
      </c>
      <c r="K30" s="99" t="str">
        <f t="shared" si="2"/>
        <v>--</v>
      </c>
      <c r="L30" s="99" t="str">
        <f t="shared" si="2"/>
        <v>--</v>
      </c>
      <c r="M30" s="99" t="str">
        <f t="shared" si="2"/>
        <v>--</v>
      </c>
      <c r="N30" s="99">
        <f t="shared" si="2"/>
        <v>37.5</v>
      </c>
      <c r="O30" s="99">
        <f t="shared" si="2"/>
        <v>36.25</v>
      </c>
      <c r="P30" s="49" t="str">
        <f t="shared" ref="P30:V30" si="3">IFERROR(P25/P24*100-100,"--")</f>
        <v>--</v>
      </c>
      <c r="Q30" s="50" t="str">
        <f t="shared" si="3"/>
        <v>--</v>
      </c>
      <c r="R30" s="50" t="str">
        <f t="shared" si="3"/>
        <v>--</v>
      </c>
      <c r="S30" s="50" t="str">
        <f t="shared" si="3"/>
        <v>--</v>
      </c>
      <c r="T30" s="50" t="str">
        <f t="shared" si="3"/>
        <v>--</v>
      </c>
      <c r="U30" s="56" t="str">
        <f t="shared" si="3"/>
        <v>--</v>
      </c>
      <c r="V30" s="56" t="str">
        <f t="shared" si="3"/>
        <v>--</v>
      </c>
    </row>
    <row r="31" spans="1:22" s="32" customFormat="1" ht="21" customHeight="1" x14ac:dyDescent="0.2">
      <c r="A31" s="45" t="s">
        <v>31</v>
      </c>
      <c r="B31" s="99" t="str">
        <f>IFERROR(B28/B23*100-100,"--")</f>
        <v>--</v>
      </c>
      <c r="C31" s="99">
        <f t="shared" ref="C31:O31" si="4">IFERROR(C28/C23*100-100,"--")</f>
        <v>-100</v>
      </c>
      <c r="D31" s="99" t="str">
        <f t="shared" si="4"/>
        <v>--</v>
      </c>
      <c r="E31" s="99" t="str">
        <f t="shared" si="4"/>
        <v>--</v>
      </c>
      <c r="F31" s="99" t="str">
        <f t="shared" si="4"/>
        <v>--</v>
      </c>
      <c r="G31" s="99">
        <f t="shared" si="4"/>
        <v>63.265306122448976</v>
      </c>
      <c r="H31" s="99">
        <f t="shared" si="4"/>
        <v>-100</v>
      </c>
      <c r="I31" s="99" t="str">
        <f t="shared" si="4"/>
        <v>--</v>
      </c>
      <c r="J31" s="99" t="str">
        <f t="shared" si="4"/>
        <v>--</v>
      </c>
      <c r="K31" s="99" t="str">
        <f t="shared" si="4"/>
        <v>--</v>
      </c>
      <c r="L31" s="99" t="str">
        <f t="shared" si="4"/>
        <v>--</v>
      </c>
      <c r="M31" s="99" t="str">
        <f t="shared" si="4"/>
        <v>--</v>
      </c>
      <c r="N31" s="99">
        <f t="shared" si="4"/>
        <v>30.952380952380963</v>
      </c>
      <c r="O31" s="99">
        <f t="shared" si="4"/>
        <v>29.761904761904759</v>
      </c>
      <c r="P31" s="49" t="str">
        <f t="shared" ref="P31:V31" si="5">IFERROR(P25/P20*100-100,"--")</f>
        <v>--</v>
      </c>
      <c r="Q31" s="50" t="str">
        <f t="shared" si="5"/>
        <v>--</v>
      </c>
      <c r="R31" s="50" t="str">
        <f t="shared" si="5"/>
        <v>--</v>
      </c>
      <c r="S31" s="50" t="str">
        <f t="shared" si="5"/>
        <v>--</v>
      </c>
      <c r="T31" s="50" t="str">
        <f t="shared" si="5"/>
        <v>--</v>
      </c>
      <c r="U31" s="56" t="str">
        <f t="shared" si="5"/>
        <v>--</v>
      </c>
      <c r="V31" s="56" t="str">
        <f t="shared" si="5"/>
        <v>--</v>
      </c>
    </row>
    <row r="32" spans="1:22" s="32" customFormat="1" ht="21" customHeight="1" x14ac:dyDescent="0.2">
      <c r="A32" s="45" t="s">
        <v>32</v>
      </c>
      <c r="B32" s="99" t="str">
        <f>IFERROR(B28/B18*100-100,"--")</f>
        <v>--</v>
      </c>
      <c r="C32" s="99" t="str">
        <f t="shared" ref="C32:O32" si="6">IFERROR(C28/C18*100-100,"--")</f>
        <v>--</v>
      </c>
      <c r="D32" s="99">
        <f t="shared" si="6"/>
        <v>-100</v>
      </c>
      <c r="E32" s="99" t="str">
        <f t="shared" si="6"/>
        <v>--</v>
      </c>
      <c r="F32" s="99" t="str">
        <f t="shared" si="6"/>
        <v>--</v>
      </c>
      <c r="G32" s="99" t="str">
        <f t="shared" si="6"/>
        <v>--</v>
      </c>
      <c r="H32" s="99" t="str">
        <f t="shared" si="6"/>
        <v>--</v>
      </c>
      <c r="I32" s="99" t="str">
        <f t="shared" si="6"/>
        <v>--</v>
      </c>
      <c r="J32" s="99" t="str">
        <f t="shared" si="6"/>
        <v>--</v>
      </c>
      <c r="K32" s="99" t="str">
        <f t="shared" si="6"/>
        <v>--</v>
      </c>
      <c r="L32" s="99" t="str">
        <f t="shared" si="6"/>
        <v>--</v>
      </c>
      <c r="M32" s="99">
        <f t="shared" si="6"/>
        <v>-100</v>
      </c>
      <c r="N32" s="99">
        <f t="shared" si="6"/>
        <v>150</v>
      </c>
      <c r="O32" s="99">
        <f t="shared" si="6"/>
        <v>147.72727272727272</v>
      </c>
      <c r="P32" s="49" t="str">
        <f t="shared" ref="P32:V32" si="7">IFERROR(P25/P15*100-100,"--")</f>
        <v>--</v>
      </c>
      <c r="Q32" s="50" t="str">
        <f t="shared" si="7"/>
        <v>--</v>
      </c>
      <c r="R32" s="50" t="str">
        <f t="shared" si="7"/>
        <v>--</v>
      </c>
      <c r="S32" s="50" t="str">
        <f t="shared" si="7"/>
        <v>--</v>
      </c>
      <c r="T32" s="50" t="str">
        <f t="shared" si="7"/>
        <v>--</v>
      </c>
      <c r="U32" s="56" t="str">
        <f t="shared" si="7"/>
        <v>--</v>
      </c>
      <c r="V32" s="56" t="str">
        <f t="shared" si="7"/>
        <v>--</v>
      </c>
    </row>
    <row r="33" spans="1:22" s="32" customFormat="1" ht="21" customHeight="1" x14ac:dyDescent="0.2">
      <c r="A33" s="85" t="s">
        <v>33</v>
      </c>
      <c r="B33" s="99" t="str">
        <f>IFERROR(B28/B7*100-100,"--")</f>
        <v>--</v>
      </c>
      <c r="C33" s="99" t="str">
        <f t="shared" ref="C33:O33" si="8">IFERROR(C28/C7*100-100,"--")</f>
        <v>--</v>
      </c>
      <c r="D33" s="99">
        <f t="shared" si="8"/>
        <v>-100</v>
      </c>
      <c r="E33" s="99">
        <f t="shared" si="8"/>
        <v>-100</v>
      </c>
      <c r="F33" s="99">
        <f t="shared" si="8"/>
        <v>-100</v>
      </c>
      <c r="G33" s="99" t="str">
        <f t="shared" si="8"/>
        <v>--</v>
      </c>
      <c r="H33" s="99" t="str">
        <f t="shared" si="8"/>
        <v>--</v>
      </c>
      <c r="I33" s="99" t="str">
        <f t="shared" si="8"/>
        <v>--</v>
      </c>
      <c r="J33" s="99" t="str">
        <f t="shared" si="8"/>
        <v>--</v>
      </c>
      <c r="K33" s="99" t="str">
        <f t="shared" si="8"/>
        <v>--</v>
      </c>
      <c r="L33" s="99" t="str">
        <f t="shared" si="8"/>
        <v>--</v>
      </c>
      <c r="M33" s="99" t="str">
        <f t="shared" si="8"/>
        <v>--</v>
      </c>
      <c r="N33" s="99">
        <f t="shared" si="8"/>
        <v>80.327868852459005</v>
      </c>
      <c r="O33" s="99">
        <f t="shared" si="8"/>
        <v>78.688524590163922</v>
      </c>
      <c r="P33" s="49" t="str">
        <f t="shared" ref="P33:V33" si="9">IFERROR(P25/P7*100-100,"--")</f>
        <v>--</v>
      </c>
      <c r="Q33" s="56" t="str">
        <f t="shared" si="9"/>
        <v>--</v>
      </c>
      <c r="R33" s="50" t="str">
        <f t="shared" si="9"/>
        <v>--</v>
      </c>
      <c r="S33" s="50" t="str">
        <f t="shared" si="9"/>
        <v>--</v>
      </c>
      <c r="T33" s="55" t="str">
        <f t="shared" si="9"/>
        <v>--</v>
      </c>
      <c r="U33" s="56" t="str">
        <f t="shared" si="9"/>
        <v>--</v>
      </c>
      <c r="V33" s="56" t="str">
        <f t="shared" si="9"/>
        <v>--</v>
      </c>
    </row>
    <row r="34" spans="1:22" s="36" customFormat="1" ht="12.75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1:22" s="89" customFormat="1" ht="14.1" customHeight="1" x14ac:dyDescent="0.2">
      <c r="A35" s="112" t="str">
        <f>Annual!A35</f>
        <v>Source: Connecticut State Colleges and Universities, Office of Decision Support &amp; Institutional Research, August 2, 2023.  Banner administrative SWKRXF05 student registration extract.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2" s="98" customFormat="1" ht="14.1" customHeight="1" x14ac:dyDescent="0.25">
      <c r="A36" s="113" t="s">
        <v>62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22" s="36" customFormat="1" ht="12.75" x14ac:dyDescent="0.2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</row>
    <row r="38" spans="1:22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40" spans="1:22" s="39" customFormat="1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</sheetData>
  <mergeCells count="8">
    <mergeCell ref="A37:U37"/>
    <mergeCell ref="A1:U1"/>
    <mergeCell ref="V5:V6"/>
    <mergeCell ref="P5:P6"/>
    <mergeCell ref="Q5:U5"/>
    <mergeCell ref="B5:O5"/>
    <mergeCell ref="A35:U35"/>
    <mergeCell ref="A36:V36"/>
  </mergeCells>
  <pageMargins left="0.7" right="0.7" top="0.75" bottom="0.75" header="0.3" footer="0.3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9"/>
  <sheetViews>
    <sheetView tabSelected="1" zoomScaleNormal="100" workbookViewId="0">
      <selection activeCell="B7" sqref="B7"/>
    </sheetView>
  </sheetViews>
  <sheetFormatPr defaultColWidth="9.140625" defaultRowHeight="15" x14ac:dyDescent="0.25"/>
  <cols>
    <col min="1" max="1" width="11.85546875" style="36" customWidth="1"/>
    <col min="2" max="2" width="8.5703125" style="36" bestFit="1" customWidth="1"/>
    <col min="3" max="3" width="8.140625" style="36" bestFit="1" customWidth="1"/>
    <col min="4" max="14" width="7.7109375" style="36" customWidth="1"/>
    <col min="15" max="15" width="10" style="36" customWidth="1"/>
    <col min="16" max="16" width="7" style="36" customWidth="1"/>
    <col min="17" max="20" width="7.7109375" style="36" customWidth="1"/>
    <col min="21" max="22" width="7.7109375" style="32" customWidth="1"/>
    <col min="23" max="16384" width="9.140625" style="1"/>
  </cols>
  <sheetData>
    <row r="1" spans="1:22" s="36" customFormat="1" ht="16.5" x14ac:dyDescent="0.25">
      <c r="A1" s="105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2" s="36" customFormat="1" ht="16.5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3"/>
      <c r="V2" s="33"/>
    </row>
    <row r="3" spans="1:22" s="36" customFormat="1" ht="16.5" x14ac:dyDescent="0.25">
      <c r="A3" s="33" t="s">
        <v>37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36" customFormat="1" ht="12.75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s="36" customFormat="1" ht="15" customHeight="1" x14ac:dyDescent="0.2">
      <c r="A5" s="40" t="s">
        <v>0</v>
      </c>
      <c r="B5" s="110" t="s">
        <v>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08" t="s">
        <v>68</v>
      </c>
      <c r="Q5" s="110" t="s">
        <v>2</v>
      </c>
      <c r="R5" s="111"/>
      <c r="S5" s="111"/>
      <c r="T5" s="111"/>
      <c r="U5" s="111"/>
      <c r="V5" s="106" t="s">
        <v>67</v>
      </c>
    </row>
    <row r="6" spans="1:22" s="36" customFormat="1" ht="85.5" customHeight="1" x14ac:dyDescent="0.2">
      <c r="A6" s="40"/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11</v>
      </c>
      <c r="K6" s="42" t="s">
        <v>12</v>
      </c>
      <c r="L6" s="42" t="s">
        <v>13</v>
      </c>
      <c r="M6" s="42" t="s">
        <v>14</v>
      </c>
      <c r="N6" s="43" t="s">
        <v>63</v>
      </c>
      <c r="O6" s="43" t="s">
        <v>65</v>
      </c>
      <c r="P6" s="109"/>
      <c r="Q6" s="42" t="s">
        <v>15</v>
      </c>
      <c r="R6" s="42" t="s">
        <v>16</v>
      </c>
      <c r="S6" s="42" t="s">
        <v>17</v>
      </c>
      <c r="T6" s="42" t="s">
        <v>18</v>
      </c>
      <c r="U6" s="44" t="s">
        <v>64</v>
      </c>
      <c r="V6" s="107"/>
    </row>
    <row r="7" spans="1:22" s="32" customFormat="1" ht="21" customHeight="1" x14ac:dyDescent="0.2">
      <c r="A7" s="45" t="s">
        <v>19</v>
      </c>
      <c r="B7" s="46">
        <v>1080</v>
      </c>
      <c r="C7" s="47">
        <v>2160</v>
      </c>
      <c r="D7" s="47">
        <v>1458</v>
      </c>
      <c r="E7" s="47">
        <v>411</v>
      </c>
      <c r="F7" s="47">
        <v>3291</v>
      </c>
      <c r="G7" s="47">
        <v>795</v>
      </c>
      <c r="H7" s="47">
        <v>2687</v>
      </c>
      <c r="I7" s="47">
        <v>922</v>
      </c>
      <c r="J7" s="47">
        <v>3876</v>
      </c>
      <c r="K7" s="47">
        <v>654</v>
      </c>
      <c r="L7" s="47">
        <v>1204</v>
      </c>
      <c r="M7" s="47">
        <v>1553</v>
      </c>
      <c r="N7" s="48">
        <f>SUM(B7:M7)</f>
        <v>20091</v>
      </c>
      <c r="O7" s="48">
        <v>20091</v>
      </c>
      <c r="P7" s="49" t="s">
        <v>60</v>
      </c>
      <c r="Q7" s="50" t="s">
        <v>60</v>
      </c>
      <c r="R7" s="50" t="s">
        <v>60</v>
      </c>
      <c r="S7" s="50" t="s">
        <v>60</v>
      </c>
      <c r="T7" s="51" t="s">
        <v>60</v>
      </c>
      <c r="U7" s="52" t="s">
        <v>60</v>
      </c>
      <c r="V7" s="52" t="s">
        <v>60</v>
      </c>
    </row>
    <row r="8" spans="1:22" s="36" customFormat="1" ht="21" customHeight="1" x14ac:dyDescent="0.2">
      <c r="A8" s="45" t="s">
        <v>20</v>
      </c>
      <c r="B8" s="53">
        <v>823</v>
      </c>
      <c r="C8" s="54">
        <v>1600</v>
      </c>
      <c r="D8" s="54">
        <v>1587</v>
      </c>
      <c r="E8" s="54">
        <v>589</v>
      </c>
      <c r="F8" s="54">
        <v>3230</v>
      </c>
      <c r="G8" s="54">
        <v>846</v>
      </c>
      <c r="H8" s="54">
        <v>2393</v>
      </c>
      <c r="I8" s="54">
        <v>596</v>
      </c>
      <c r="J8" s="54">
        <v>3720</v>
      </c>
      <c r="K8" s="54">
        <v>639</v>
      </c>
      <c r="L8" s="54">
        <v>650</v>
      </c>
      <c r="M8" s="54">
        <v>1273</v>
      </c>
      <c r="N8" s="48">
        <f t="shared" ref="N8:N19" si="0">SUM(B8:M8)</f>
        <v>17946</v>
      </c>
      <c r="O8" s="48">
        <v>17946</v>
      </c>
      <c r="P8" s="49" t="s">
        <v>60</v>
      </c>
      <c r="Q8" s="50" t="s">
        <v>60</v>
      </c>
      <c r="R8" s="50" t="s">
        <v>60</v>
      </c>
      <c r="S8" s="50" t="s">
        <v>60</v>
      </c>
      <c r="T8" s="55" t="s">
        <v>60</v>
      </c>
      <c r="U8" s="56" t="s">
        <v>60</v>
      </c>
      <c r="V8" s="56" t="s">
        <v>60</v>
      </c>
    </row>
    <row r="9" spans="1:22" s="36" customFormat="1" ht="21" customHeight="1" x14ac:dyDescent="0.2">
      <c r="A9" s="45" t="s">
        <v>21</v>
      </c>
      <c r="B9" s="53">
        <v>676</v>
      </c>
      <c r="C9" s="54">
        <v>1707</v>
      </c>
      <c r="D9" s="54">
        <v>1168</v>
      </c>
      <c r="E9" s="54">
        <v>387</v>
      </c>
      <c r="F9" s="54">
        <v>3149</v>
      </c>
      <c r="G9" s="54">
        <v>887</v>
      </c>
      <c r="H9" s="54">
        <v>2298</v>
      </c>
      <c r="I9" s="54">
        <v>859</v>
      </c>
      <c r="J9" s="54">
        <v>3773</v>
      </c>
      <c r="K9" s="54">
        <v>812</v>
      </c>
      <c r="L9" s="54">
        <v>976</v>
      </c>
      <c r="M9" s="54">
        <v>1108</v>
      </c>
      <c r="N9" s="48">
        <f t="shared" si="0"/>
        <v>17800</v>
      </c>
      <c r="O9" s="48">
        <v>17800</v>
      </c>
      <c r="P9" s="49" t="s">
        <v>60</v>
      </c>
      <c r="Q9" s="50" t="s">
        <v>60</v>
      </c>
      <c r="R9" s="50" t="s">
        <v>60</v>
      </c>
      <c r="S9" s="50" t="s">
        <v>60</v>
      </c>
      <c r="T9" s="55" t="s">
        <v>60</v>
      </c>
      <c r="U9" s="56" t="s">
        <v>60</v>
      </c>
      <c r="V9" s="56" t="s">
        <v>60</v>
      </c>
    </row>
    <row r="10" spans="1:22" s="32" customFormat="1" ht="21" customHeight="1" x14ac:dyDescent="0.2">
      <c r="A10" s="45" t="s">
        <v>22</v>
      </c>
      <c r="B10" s="53">
        <v>863</v>
      </c>
      <c r="C10" s="54">
        <v>1825</v>
      </c>
      <c r="D10" s="54">
        <v>1331</v>
      </c>
      <c r="E10" s="54">
        <v>355</v>
      </c>
      <c r="F10" s="54">
        <v>3112</v>
      </c>
      <c r="G10" s="54">
        <v>626</v>
      </c>
      <c r="H10" s="54">
        <v>2064</v>
      </c>
      <c r="I10" s="54">
        <v>666</v>
      </c>
      <c r="J10" s="54">
        <v>3491</v>
      </c>
      <c r="K10" s="54">
        <v>767</v>
      </c>
      <c r="L10" s="54">
        <v>1196</v>
      </c>
      <c r="M10" s="54">
        <v>1631</v>
      </c>
      <c r="N10" s="48">
        <f t="shared" si="0"/>
        <v>17927</v>
      </c>
      <c r="O10" s="48">
        <v>17927</v>
      </c>
      <c r="P10" s="49" t="s">
        <v>60</v>
      </c>
      <c r="Q10" s="50" t="s">
        <v>60</v>
      </c>
      <c r="R10" s="50" t="s">
        <v>60</v>
      </c>
      <c r="S10" s="50" t="s">
        <v>60</v>
      </c>
      <c r="T10" s="55" t="s">
        <v>60</v>
      </c>
      <c r="U10" s="56" t="s">
        <v>60</v>
      </c>
      <c r="V10" s="56" t="s">
        <v>60</v>
      </c>
    </row>
    <row r="11" spans="1:22" s="32" customFormat="1" ht="21" customHeight="1" x14ac:dyDescent="0.2">
      <c r="A11" s="57" t="s">
        <v>23</v>
      </c>
      <c r="B11" s="58">
        <v>1014</v>
      </c>
      <c r="C11" s="59">
        <v>1470</v>
      </c>
      <c r="D11" s="59">
        <v>1017</v>
      </c>
      <c r="E11" s="59">
        <v>299</v>
      </c>
      <c r="F11" s="59">
        <v>3659</v>
      </c>
      <c r="G11" s="59">
        <v>675</v>
      </c>
      <c r="H11" s="59">
        <v>2273</v>
      </c>
      <c r="I11" s="59">
        <v>721</v>
      </c>
      <c r="J11" s="59">
        <v>3161</v>
      </c>
      <c r="K11" s="59">
        <v>1121</v>
      </c>
      <c r="L11" s="59">
        <v>977</v>
      </c>
      <c r="M11" s="59">
        <v>2182</v>
      </c>
      <c r="N11" s="60">
        <f t="shared" si="0"/>
        <v>18569</v>
      </c>
      <c r="O11" s="60">
        <v>18569</v>
      </c>
      <c r="P11" s="61" t="s">
        <v>60</v>
      </c>
      <c r="Q11" s="62" t="s">
        <v>60</v>
      </c>
      <c r="R11" s="62" t="s">
        <v>60</v>
      </c>
      <c r="S11" s="62" t="s">
        <v>60</v>
      </c>
      <c r="T11" s="63" t="s">
        <v>60</v>
      </c>
      <c r="U11" s="64" t="s">
        <v>60</v>
      </c>
      <c r="V11" s="64" t="s">
        <v>60</v>
      </c>
    </row>
    <row r="12" spans="1:22" s="32" customFormat="1" ht="21" customHeight="1" x14ac:dyDescent="0.2">
      <c r="A12" s="65" t="s">
        <v>24</v>
      </c>
      <c r="B12" s="66">
        <v>989</v>
      </c>
      <c r="C12" s="67">
        <v>2158</v>
      </c>
      <c r="D12" s="67">
        <v>1122</v>
      </c>
      <c r="E12" s="67">
        <v>261</v>
      </c>
      <c r="F12" s="67">
        <v>3938</v>
      </c>
      <c r="G12" s="67">
        <v>733</v>
      </c>
      <c r="H12" s="67">
        <v>1980</v>
      </c>
      <c r="I12" s="67">
        <v>716</v>
      </c>
      <c r="J12" s="67">
        <v>2762</v>
      </c>
      <c r="K12" s="67">
        <v>1474</v>
      </c>
      <c r="L12" s="67">
        <v>825</v>
      </c>
      <c r="M12" s="67">
        <v>2412</v>
      </c>
      <c r="N12" s="48">
        <f t="shared" si="0"/>
        <v>19370</v>
      </c>
      <c r="O12" s="68">
        <v>19370</v>
      </c>
      <c r="P12" s="49" t="s">
        <v>60</v>
      </c>
      <c r="Q12" s="69" t="s">
        <v>60</v>
      </c>
      <c r="R12" s="69" t="s">
        <v>60</v>
      </c>
      <c r="S12" s="69" t="s">
        <v>60</v>
      </c>
      <c r="T12" s="70" t="s">
        <v>60</v>
      </c>
      <c r="U12" s="71" t="s">
        <v>60</v>
      </c>
      <c r="V12" s="71" t="s">
        <v>60</v>
      </c>
    </row>
    <row r="13" spans="1:22" s="32" customFormat="1" ht="21" customHeight="1" x14ac:dyDescent="0.2">
      <c r="A13" s="45" t="s">
        <v>25</v>
      </c>
      <c r="B13" s="53">
        <v>808</v>
      </c>
      <c r="C13" s="54">
        <v>1636</v>
      </c>
      <c r="D13" s="54">
        <v>1029</v>
      </c>
      <c r="E13" s="54">
        <v>336</v>
      </c>
      <c r="F13" s="54">
        <v>3664</v>
      </c>
      <c r="G13" s="54">
        <v>730</v>
      </c>
      <c r="H13" s="54">
        <v>1999</v>
      </c>
      <c r="I13" s="54">
        <v>866</v>
      </c>
      <c r="J13" s="54">
        <v>3560</v>
      </c>
      <c r="K13" s="54">
        <v>1227</v>
      </c>
      <c r="L13" s="54">
        <v>1362</v>
      </c>
      <c r="M13" s="54">
        <v>2628</v>
      </c>
      <c r="N13" s="48">
        <f t="shared" si="0"/>
        <v>19845</v>
      </c>
      <c r="O13" s="48">
        <v>19845</v>
      </c>
      <c r="P13" s="49" t="s">
        <v>60</v>
      </c>
      <c r="Q13" s="72" t="s">
        <v>60</v>
      </c>
      <c r="R13" s="72" t="s">
        <v>60</v>
      </c>
      <c r="S13" s="72" t="s">
        <v>60</v>
      </c>
      <c r="T13" s="73" t="s">
        <v>60</v>
      </c>
      <c r="U13" s="74" t="s">
        <v>60</v>
      </c>
      <c r="V13" s="74" t="s">
        <v>60</v>
      </c>
    </row>
    <row r="14" spans="1:22" s="32" customFormat="1" ht="21" customHeight="1" x14ac:dyDescent="0.2">
      <c r="A14" s="45" t="s">
        <v>26</v>
      </c>
      <c r="B14" s="53">
        <v>685</v>
      </c>
      <c r="C14" s="54">
        <v>1679</v>
      </c>
      <c r="D14" s="54">
        <v>1078</v>
      </c>
      <c r="E14" s="54">
        <v>294</v>
      </c>
      <c r="F14" s="54">
        <v>3621</v>
      </c>
      <c r="G14" s="54">
        <v>739</v>
      </c>
      <c r="H14" s="54">
        <v>1671</v>
      </c>
      <c r="I14" s="54">
        <v>729</v>
      </c>
      <c r="J14" s="54">
        <v>3454</v>
      </c>
      <c r="K14" s="54">
        <v>1043</v>
      </c>
      <c r="L14" s="54">
        <v>797</v>
      </c>
      <c r="M14" s="54">
        <v>1856</v>
      </c>
      <c r="N14" s="48">
        <f t="shared" si="0"/>
        <v>17646</v>
      </c>
      <c r="O14" s="48">
        <v>17646</v>
      </c>
      <c r="P14" s="49" t="s">
        <v>60</v>
      </c>
      <c r="Q14" s="72" t="s">
        <v>60</v>
      </c>
      <c r="R14" s="72" t="s">
        <v>60</v>
      </c>
      <c r="S14" s="72" t="s">
        <v>60</v>
      </c>
      <c r="T14" s="73" t="s">
        <v>60</v>
      </c>
      <c r="U14" s="74" t="s">
        <v>60</v>
      </c>
      <c r="V14" s="74" t="s">
        <v>60</v>
      </c>
    </row>
    <row r="15" spans="1:22" s="32" customFormat="1" ht="21" customHeight="1" x14ac:dyDescent="0.2">
      <c r="A15" s="45" t="s">
        <v>27</v>
      </c>
      <c r="B15" s="53">
        <v>684</v>
      </c>
      <c r="C15" s="54">
        <v>1051</v>
      </c>
      <c r="D15" s="54">
        <v>960</v>
      </c>
      <c r="E15" s="54">
        <v>237</v>
      </c>
      <c r="F15" s="54">
        <v>2741</v>
      </c>
      <c r="G15" s="54">
        <v>1003</v>
      </c>
      <c r="H15" s="54">
        <v>1496</v>
      </c>
      <c r="I15" s="54">
        <v>752</v>
      </c>
      <c r="J15" s="54">
        <v>3014</v>
      </c>
      <c r="K15" s="54">
        <v>1148</v>
      </c>
      <c r="L15" s="54">
        <v>960</v>
      </c>
      <c r="M15" s="54">
        <v>1908</v>
      </c>
      <c r="N15" s="48">
        <f t="shared" si="0"/>
        <v>15954</v>
      </c>
      <c r="O15" s="48">
        <v>15954</v>
      </c>
      <c r="P15" s="49" t="s">
        <v>60</v>
      </c>
      <c r="Q15" s="72" t="s">
        <v>60</v>
      </c>
      <c r="R15" s="72" t="s">
        <v>60</v>
      </c>
      <c r="S15" s="72" t="s">
        <v>60</v>
      </c>
      <c r="T15" s="73" t="s">
        <v>60</v>
      </c>
      <c r="U15" s="74" t="s">
        <v>60</v>
      </c>
      <c r="V15" s="74" t="s">
        <v>60</v>
      </c>
    </row>
    <row r="16" spans="1:22" s="32" customFormat="1" ht="21" customHeight="1" x14ac:dyDescent="0.2">
      <c r="A16" s="57" t="s">
        <v>28</v>
      </c>
      <c r="B16" s="58">
        <v>675</v>
      </c>
      <c r="C16" s="59">
        <v>980</v>
      </c>
      <c r="D16" s="59">
        <v>755</v>
      </c>
      <c r="E16" s="59">
        <v>201</v>
      </c>
      <c r="F16" s="59">
        <v>2434</v>
      </c>
      <c r="G16" s="59">
        <v>891</v>
      </c>
      <c r="H16" s="59">
        <v>1201</v>
      </c>
      <c r="I16" s="59">
        <v>637</v>
      </c>
      <c r="J16" s="59">
        <v>2453</v>
      </c>
      <c r="K16" s="59">
        <v>1016</v>
      </c>
      <c r="L16" s="59">
        <v>837</v>
      </c>
      <c r="M16" s="59">
        <v>1898</v>
      </c>
      <c r="N16" s="60">
        <f t="shared" si="0"/>
        <v>13978</v>
      </c>
      <c r="O16" s="60">
        <v>13978</v>
      </c>
      <c r="P16" s="61" t="s">
        <v>60</v>
      </c>
      <c r="Q16" s="75" t="s">
        <v>60</v>
      </c>
      <c r="R16" s="75" t="s">
        <v>60</v>
      </c>
      <c r="S16" s="75" t="s">
        <v>60</v>
      </c>
      <c r="T16" s="76" t="s">
        <v>60</v>
      </c>
      <c r="U16" s="77" t="s">
        <v>60</v>
      </c>
      <c r="V16" s="77" t="s">
        <v>60</v>
      </c>
    </row>
    <row r="17" spans="1:22" s="32" customFormat="1" ht="21" customHeight="1" x14ac:dyDescent="0.2">
      <c r="A17" s="78">
        <v>2012</v>
      </c>
      <c r="B17" s="66">
        <v>776</v>
      </c>
      <c r="C17" s="67">
        <v>839</v>
      </c>
      <c r="D17" s="67">
        <v>728</v>
      </c>
      <c r="E17" s="67">
        <v>250</v>
      </c>
      <c r="F17" s="67">
        <v>2639</v>
      </c>
      <c r="G17" s="67">
        <v>1002</v>
      </c>
      <c r="H17" s="67">
        <v>1100</v>
      </c>
      <c r="I17" s="67">
        <v>329</v>
      </c>
      <c r="J17" s="67">
        <v>2674</v>
      </c>
      <c r="K17" s="67">
        <v>1045</v>
      </c>
      <c r="L17" s="67">
        <v>815</v>
      </c>
      <c r="M17" s="67">
        <v>1692</v>
      </c>
      <c r="N17" s="48">
        <f t="shared" si="0"/>
        <v>13889</v>
      </c>
      <c r="O17" s="68">
        <v>13889</v>
      </c>
      <c r="P17" s="79" t="s">
        <v>60</v>
      </c>
      <c r="Q17" s="80" t="s">
        <v>60</v>
      </c>
      <c r="R17" s="80" t="s">
        <v>60</v>
      </c>
      <c r="S17" s="80" t="s">
        <v>60</v>
      </c>
      <c r="T17" s="51" t="s">
        <v>60</v>
      </c>
      <c r="U17" s="52" t="s">
        <v>60</v>
      </c>
      <c r="V17" s="52" t="s">
        <v>60</v>
      </c>
    </row>
    <row r="18" spans="1:22" s="36" customFormat="1" ht="21" customHeight="1" x14ac:dyDescent="0.2">
      <c r="A18" s="45">
        <v>2013</v>
      </c>
      <c r="B18" s="53">
        <v>697</v>
      </c>
      <c r="C18" s="54">
        <v>836</v>
      </c>
      <c r="D18" s="54">
        <v>790</v>
      </c>
      <c r="E18" s="54">
        <v>313</v>
      </c>
      <c r="F18" s="54">
        <v>2427</v>
      </c>
      <c r="G18" s="54">
        <v>762</v>
      </c>
      <c r="H18" s="54">
        <v>1023</v>
      </c>
      <c r="I18" s="54">
        <v>395</v>
      </c>
      <c r="J18" s="54">
        <v>2538</v>
      </c>
      <c r="K18" s="54">
        <v>1071</v>
      </c>
      <c r="L18" s="54">
        <v>789</v>
      </c>
      <c r="M18" s="54">
        <v>1923</v>
      </c>
      <c r="N18" s="48">
        <f t="shared" si="0"/>
        <v>13564</v>
      </c>
      <c r="O18" s="48">
        <v>13384</v>
      </c>
      <c r="P18" s="49" t="s">
        <v>60</v>
      </c>
      <c r="Q18" s="50" t="s">
        <v>60</v>
      </c>
      <c r="R18" s="50" t="s">
        <v>60</v>
      </c>
      <c r="S18" s="50" t="s">
        <v>60</v>
      </c>
      <c r="T18" s="55" t="s">
        <v>60</v>
      </c>
      <c r="U18" s="56" t="s">
        <v>60</v>
      </c>
      <c r="V18" s="56" t="s">
        <v>60</v>
      </c>
    </row>
    <row r="19" spans="1:22" s="36" customFormat="1" ht="21" customHeight="1" x14ac:dyDescent="0.2">
      <c r="A19" s="85">
        <v>2014</v>
      </c>
      <c r="B19" s="53">
        <v>790</v>
      </c>
      <c r="C19" s="54">
        <v>824</v>
      </c>
      <c r="D19" s="54">
        <v>617</v>
      </c>
      <c r="E19" s="54">
        <v>343</v>
      </c>
      <c r="F19" s="54">
        <v>2528</v>
      </c>
      <c r="G19" s="54">
        <v>618</v>
      </c>
      <c r="H19" s="54">
        <v>1011</v>
      </c>
      <c r="I19" s="54">
        <v>232</v>
      </c>
      <c r="J19" s="54">
        <v>2649</v>
      </c>
      <c r="K19" s="54">
        <v>919</v>
      </c>
      <c r="L19" s="54">
        <v>915</v>
      </c>
      <c r="M19" s="54">
        <v>1812</v>
      </c>
      <c r="N19" s="48">
        <f t="shared" si="0"/>
        <v>13258</v>
      </c>
      <c r="O19" s="48">
        <v>13086</v>
      </c>
      <c r="P19" s="49" t="s">
        <v>60</v>
      </c>
      <c r="Q19" s="56" t="s">
        <v>60</v>
      </c>
      <c r="R19" s="50" t="s">
        <v>60</v>
      </c>
      <c r="S19" s="50" t="s">
        <v>60</v>
      </c>
      <c r="T19" s="50" t="s">
        <v>60</v>
      </c>
      <c r="U19" s="56" t="s">
        <v>60</v>
      </c>
      <c r="V19" s="56" t="s">
        <v>60</v>
      </c>
    </row>
    <row r="20" spans="1:22" s="36" customFormat="1" ht="21" customHeight="1" x14ac:dyDescent="0.2">
      <c r="A20" s="45">
        <v>2015</v>
      </c>
      <c r="B20" s="53">
        <v>741</v>
      </c>
      <c r="C20" s="54">
        <v>1438</v>
      </c>
      <c r="D20" s="54">
        <v>722</v>
      </c>
      <c r="E20" s="54">
        <v>546</v>
      </c>
      <c r="F20" s="54">
        <v>2348</v>
      </c>
      <c r="G20" s="54">
        <v>643</v>
      </c>
      <c r="H20" s="54">
        <v>1224</v>
      </c>
      <c r="I20" s="54">
        <v>220</v>
      </c>
      <c r="J20" s="54">
        <v>2542</v>
      </c>
      <c r="K20" s="54">
        <v>874</v>
      </c>
      <c r="L20" s="54">
        <v>735</v>
      </c>
      <c r="M20" s="83">
        <v>1915</v>
      </c>
      <c r="N20" s="83">
        <v>13948</v>
      </c>
      <c r="O20" s="48">
        <v>13732</v>
      </c>
      <c r="P20" s="49" t="s">
        <v>60</v>
      </c>
      <c r="Q20" s="56" t="s">
        <v>60</v>
      </c>
      <c r="R20" s="50" t="s">
        <v>60</v>
      </c>
      <c r="S20" s="50" t="s">
        <v>60</v>
      </c>
      <c r="T20" s="50" t="s">
        <v>60</v>
      </c>
      <c r="U20" s="56" t="s">
        <v>60</v>
      </c>
      <c r="V20" s="56" t="s">
        <v>60</v>
      </c>
    </row>
    <row r="21" spans="1:22" s="91" customFormat="1" ht="21" customHeight="1" x14ac:dyDescent="0.2">
      <c r="A21" s="57">
        <v>2016</v>
      </c>
      <c r="B21" s="58">
        <v>594</v>
      </c>
      <c r="C21" s="59">
        <v>1067</v>
      </c>
      <c r="D21" s="59">
        <v>663</v>
      </c>
      <c r="E21" s="59">
        <v>296</v>
      </c>
      <c r="F21" s="59">
        <v>2524</v>
      </c>
      <c r="G21" s="59">
        <v>624</v>
      </c>
      <c r="H21" s="59">
        <v>995</v>
      </c>
      <c r="I21" s="59">
        <v>181</v>
      </c>
      <c r="J21" s="59">
        <v>2528</v>
      </c>
      <c r="K21" s="59">
        <v>975</v>
      </c>
      <c r="L21" s="59">
        <v>656</v>
      </c>
      <c r="M21" s="82">
        <v>1914</v>
      </c>
      <c r="N21" s="82">
        <v>13017</v>
      </c>
      <c r="O21" s="60">
        <v>12773</v>
      </c>
      <c r="P21" s="61" t="s">
        <v>60</v>
      </c>
      <c r="Q21" s="64" t="s">
        <v>60</v>
      </c>
      <c r="R21" s="62" t="s">
        <v>60</v>
      </c>
      <c r="S21" s="62" t="s">
        <v>60</v>
      </c>
      <c r="T21" s="62" t="s">
        <v>60</v>
      </c>
      <c r="U21" s="64" t="s">
        <v>60</v>
      </c>
      <c r="V21" s="64" t="s">
        <v>60</v>
      </c>
    </row>
    <row r="22" spans="1:22" s="32" customFormat="1" ht="21" customHeight="1" x14ac:dyDescent="0.2">
      <c r="A22" s="45">
        <v>2017</v>
      </c>
      <c r="B22" s="53">
        <v>631</v>
      </c>
      <c r="C22" s="67">
        <v>730</v>
      </c>
      <c r="D22" s="67">
        <v>749</v>
      </c>
      <c r="E22" s="67">
        <v>475</v>
      </c>
      <c r="F22" s="67">
        <v>2440</v>
      </c>
      <c r="G22" s="67">
        <v>712</v>
      </c>
      <c r="H22" s="67">
        <v>785</v>
      </c>
      <c r="I22" s="67">
        <v>319</v>
      </c>
      <c r="J22" s="67">
        <v>2417</v>
      </c>
      <c r="K22" s="67">
        <v>709</v>
      </c>
      <c r="L22" s="67">
        <v>675</v>
      </c>
      <c r="M22" s="93">
        <v>1397</v>
      </c>
      <c r="N22" s="83">
        <v>12039</v>
      </c>
      <c r="O22" s="48">
        <v>11900</v>
      </c>
      <c r="P22" s="49" t="s">
        <v>60</v>
      </c>
      <c r="Q22" s="52" t="s">
        <v>60</v>
      </c>
      <c r="R22" s="80" t="s">
        <v>60</v>
      </c>
      <c r="S22" s="80" t="s">
        <v>60</v>
      </c>
      <c r="T22" s="51" t="s">
        <v>60</v>
      </c>
      <c r="U22" s="56" t="s">
        <v>60</v>
      </c>
      <c r="V22" s="56" t="s">
        <v>60</v>
      </c>
    </row>
    <row r="23" spans="1:22" s="32" customFormat="1" ht="21" customHeight="1" x14ac:dyDescent="0.2">
      <c r="A23" s="85">
        <v>2018</v>
      </c>
      <c r="B23" s="53">
        <v>684</v>
      </c>
      <c r="C23" s="54">
        <v>861</v>
      </c>
      <c r="D23" s="54">
        <v>672</v>
      </c>
      <c r="E23" s="54">
        <v>306</v>
      </c>
      <c r="F23" s="54">
        <v>2324</v>
      </c>
      <c r="G23" s="54">
        <v>705</v>
      </c>
      <c r="H23" s="54">
        <v>971</v>
      </c>
      <c r="I23" s="54">
        <v>196</v>
      </c>
      <c r="J23" s="54">
        <v>2358</v>
      </c>
      <c r="K23" s="54">
        <v>635</v>
      </c>
      <c r="L23" s="54">
        <v>711</v>
      </c>
      <c r="M23" s="83">
        <v>1537</v>
      </c>
      <c r="N23" s="48">
        <f>SUM(B23:M23)</f>
        <v>11960</v>
      </c>
      <c r="O23" s="48">
        <v>11843</v>
      </c>
      <c r="P23" s="49" t="s">
        <v>60</v>
      </c>
      <c r="Q23" s="50" t="s">
        <v>60</v>
      </c>
      <c r="R23" s="50" t="s">
        <v>60</v>
      </c>
      <c r="S23" s="50" t="s">
        <v>60</v>
      </c>
      <c r="T23" s="50" t="s">
        <v>60</v>
      </c>
      <c r="U23" s="90" t="s">
        <v>60</v>
      </c>
      <c r="V23" s="56" t="s">
        <v>60</v>
      </c>
    </row>
    <row r="24" spans="1:22" s="32" customFormat="1" ht="21" customHeight="1" x14ac:dyDescent="0.2">
      <c r="A24" s="45">
        <v>2019</v>
      </c>
      <c r="B24" s="53">
        <v>601</v>
      </c>
      <c r="C24" s="54">
        <v>808</v>
      </c>
      <c r="D24" s="54">
        <v>587</v>
      </c>
      <c r="E24" s="54">
        <v>428</v>
      </c>
      <c r="F24" s="54">
        <v>2443</v>
      </c>
      <c r="G24" s="54">
        <v>651</v>
      </c>
      <c r="H24" s="54">
        <v>798</v>
      </c>
      <c r="I24" s="54">
        <v>306</v>
      </c>
      <c r="J24" s="54">
        <v>2212</v>
      </c>
      <c r="K24" s="54">
        <v>706</v>
      </c>
      <c r="L24" s="54">
        <v>622</v>
      </c>
      <c r="M24" s="83">
        <v>1759</v>
      </c>
      <c r="N24" s="48">
        <f t="shared" ref="N24:N25" si="1">SUM(B24:M24)</f>
        <v>11921</v>
      </c>
      <c r="O24" s="48">
        <v>11703</v>
      </c>
      <c r="P24" s="49" t="s">
        <v>60</v>
      </c>
      <c r="Q24" s="50" t="s">
        <v>60</v>
      </c>
      <c r="R24" s="50" t="s">
        <v>60</v>
      </c>
      <c r="S24" s="50" t="s">
        <v>60</v>
      </c>
      <c r="T24" s="50" t="s">
        <v>60</v>
      </c>
      <c r="U24" s="56" t="s">
        <v>60</v>
      </c>
      <c r="V24" s="56" t="s">
        <v>60</v>
      </c>
    </row>
    <row r="25" spans="1:22" s="32" customFormat="1" ht="21" customHeight="1" x14ac:dyDescent="0.2">
      <c r="A25" s="45">
        <v>2020</v>
      </c>
      <c r="B25" s="53">
        <v>372</v>
      </c>
      <c r="C25" s="54">
        <v>312</v>
      </c>
      <c r="D25" s="54">
        <v>349</v>
      </c>
      <c r="E25" s="54">
        <v>382</v>
      </c>
      <c r="F25" s="54">
        <v>752</v>
      </c>
      <c r="G25" s="54">
        <v>292</v>
      </c>
      <c r="H25" s="54">
        <v>320</v>
      </c>
      <c r="I25" s="54">
        <v>83</v>
      </c>
      <c r="J25" s="54">
        <v>1395</v>
      </c>
      <c r="K25" s="54">
        <v>321</v>
      </c>
      <c r="L25" s="54">
        <v>336</v>
      </c>
      <c r="M25" s="83">
        <v>687</v>
      </c>
      <c r="N25" s="48">
        <f t="shared" si="1"/>
        <v>5601</v>
      </c>
      <c r="O25" s="48">
        <v>5576</v>
      </c>
      <c r="P25" s="49" t="s">
        <v>60</v>
      </c>
      <c r="Q25" s="56" t="s">
        <v>60</v>
      </c>
      <c r="R25" s="50" t="s">
        <v>60</v>
      </c>
      <c r="S25" s="50" t="s">
        <v>60</v>
      </c>
      <c r="T25" s="55" t="s">
        <v>60</v>
      </c>
      <c r="U25" s="56" t="s">
        <v>60</v>
      </c>
      <c r="V25" s="56" t="s">
        <v>60</v>
      </c>
    </row>
    <row r="26" spans="1:22" s="32" customFormat="1" ht="21" customHeight="1" x14ac:dyDescent="0.2">
      <c r="A26" s="57">
        <v>2021</v>
      </c>
      <c r="B26" s="58">
        <v>467</v>
      </c>
      <c r="C26" s="59">
        <v>335</v>
      </c>
      <c r="D26" s="59">
        <v>400</v>
      </c>
      <c r="E26" s="59">
        <v>401</v>
      </c>
      <c r="F26" s="59">
        <v>733</v>
      </c>
      <c r="G26" s="59">
        <v>202</v>
      </c>
      <c r="H26" s="59">
        <v>622</v>
      </c>
      <c r="I26" s="59">
        <v>104</v>
      </c>
      <c r="J26" s="59">
        <v>761</v>
      </c>
      <c r="K26" s="59">
        <v>289</v>
      </c>
      <c r="L26" s="59">
        <v>398</v>
      </c>
      <c r="M26" s="59">
        <v>941</v>
      </c>
      <c r="N26" s="60">
        <v>5670</v>
      </c>
      <c r="O26" s="60">
        <v>5528</v>
      </c>
      <c r="P26" s="61" t="s">
        <v>60</v>
      </c>
      <c r="Q26" s="62" t="s">
        <v>60</v>
      </c>
      <c r="R26" s="62" t="s">
        <v>60</v>
      </c>
      <c r="S26" s="62" t="s">
        <v>60</v>
      </c>
      <c r="T26" s="62" t="s">
        <v>60</v>
      </c>
      <c r="U26" s="95" t="s">
        <v>60</v>
      </c>
      <c r="V26" s="64" t="s">
        <v>60</v>
      </c>
    </row>
    <row r="27" spans="1:22" s="32" customFormat="1" ht="21" customHeight="1" x14ac:dyDescent="0.2">
      <c r="A27" s="45">
        <v>2022</v>
      </c>
      <c r="B27" s="53">
        <v>385</v>
      </c>
      <c r="C27" s="54">
        <v>338</v>
      </c>
      <c r="D27" s="54">
        <v>412</v>
      </c>
      <c r="E27" s="54">
        <v>275</v>
      </c>
      <c r="F27" s="54">
        <v>641</v>
      </c>
      <c r="G27" s="54">
        <v>280</v>
      </c>
      <c r="H27" s="54">
        <v>555</v>
      </c>
      <c r="I27" s="54">
        <v>171</v>
      </c>
      <c r="J27" s="54">
        <v>890</v>
      </c>
      <c r="K27" s="54">
        <v>374</v>
      </c>
      <c r="L27" s="54">
        <v>453</v>
      </c>
      <c r="M27" s="54">
        <v>1254</v>
      </c>
      <c r="N27" s="48">
        <f>SUM(B27:M27)</f>
        <v>6028</v>
      </c>
      <c r="O27" s="48">
        <v>5967</v>
      </c>
      <c r="P27" s="49" t="s">
        <v>60</v>
      </c>
      <c r="Q27" s="50" t="s">
        <v>60</v>
      </c>
      <c r="R27" s="50" t="s">
        <v>60</v>
      </c>
      <c r="S27" s="50" t="s">
        <v>60</v>
      </c>
      <c r="T27" s="50" t="s">
        <v>60</v>
      </c>
      <c r="U27" s="56" t="s">
        <v>60</v>
      </c>
      <c r="V27" s="56" t="s">
        <v>60</v>
      </c>
    </row>
    <row r="28" spans="1:22" s="32" customFormat="1" ht="21" customHeight="1" x14ac:dyDescent="0.2">
      <c r="A28" s="45">
        <v>2023</v>
      </c>
      <c r="B28" s="53">
        <v>353</v>
      </c>
      <c r="C28" s="54">
        <v>408</v>
      </c>
      <c r="D28" s="54">
        <v>592</v>
      </c>
      <c r="E28" s="54">
        <v>265</v>
      </c>
      <c r="F28" s="54">
        <v>717</v>
      </c>
      <c r="G28" s="54">
        <v>312</v>
      </c>
      <c r="H28" s="54">
        <v>685</v>
      </c>
      <c r="I28" s="54">
        <v>145</v>
      </c>
      <c r="J28" s="54">
        <v>1073</v>
      </c>
      <c r="K28" s="54">
        <v>638</v>
      </c>
      <c r="L28" s="54">
        <v>525</v>
      </c>
      <c r="M28" s="54">
        <v>1041</v>
      </c>
      <c r="N28" s="48">
        <v>6754</v>
      </c>
      <c r="O28" s="48">
        <v>6613</v>
      </c>
      <c r="P28" s="49" t="s">
        <v>60</v>
      </c>
      <c r="Q28" s="50" t="s">
        <v>60</v>
      </c>
      <c r="R28" s="50" t="s">
        <v>60</v>
      </c>
      <c r="S28" s="50" t="s">
        <v>60</v>
      </c>
      <c r="T28" s="50" t="s">
        <v>60</v>
      </c>
      <c r="U28" s="56" t="s">
        <v>60</v>
      </c>
      <c r="V28" s="56" t="s">
        <v>60</v>
      </c>
    </row>
    <row r="29" spans="1:22" s="32" customFormat="1" ht="21" customHeight="1" x14ac:dyDescent="0.2">
      <c r="A29" s="81" t="s">
        <v>29</v>
      </c>
      <c r="B29" s="53"/>
      <c r="C29" s="54"/>
      <c r="D29" s="54"/>
      <c r="E29" s="54"/>
      <c r="F29" s="54"/>
      <c r="G29" s="54"/>
      <c r="H29" s="54"/>
      <c r="I29" s="54"/>
      <c r="J29" s="54"/>
      <c r="K29" s="47"/>
      <c r="L29" s="47"/>
      <c r="M29" s="86"/>
      <c r="N29" s="87"/>
      <c r="O29" s="87"/>
      <c r="P29" s="87"/>
      <c r="Q29" s="47"/>
      <c r="R29" s="47"/>
      <c r="S29" s="47"/>
      <c r="T29" s="47"/>
      <c r="U29" s="46"/>
      <c r="V29" s="46"/>
    </row>
    <row r="30" spans="1:22" s="32" customFormat="1" ht="21" customHeight="1" x14ac:dyDescent="0.2">
      <c r="A30" s="45" t="s">
        <v>30</v>
      </c>
      <c r="B30" s="88">
        <f>IFERROR(B28/B27*100-100,"--")</f>
        <v>-8.3116883116883145</v>
      </c>
      <c r="C30" s="88">
        <f t="shared" ref="C30:O30" si="2">IFERROR(C28/C27*100-100,"--")</f>
        <v>20.710059171597635</v>
      </c>
      <c r="D30" s="88">
        <f t="shared" si="2"/>
        <v>43.689320388349529</v>
      </c>
      <c r="E30" s="88">
        <f t="shared" si="2"/>
        <v>-3.6363636363636402</v>
      </c>
      <c r="F30" s="88">
        <f t="shared" si="2"/>
        <v>11.856474258970366</v>
      </c>
      <c r="G30" s="88">
        <f t="shared" si="2"/>
        <v>11.428571428571431</v>
      </c>
      <c r="H30" s="88">
        <f t="shared" si="2"/>
        <v>23.423423423423429</v>
      </c>
      <c r="I30" s="88">
        <f t="shared" si="2"/>
        <v>-15.204678362573105</v>
      </c>
      <c r="J30" s="88">
        <f t="shared" si="2"/>
        <v>20.561797752808999</v>
      </c>
      <c r="K30" s="88">
        <f t="shared" si="2"/>
        <v>70.588235294117652</v>
      </c>
      <c r="L30" s="88">
        <f t="shared" si="2"/>
        <v>15.894039735099327</v>
      </c>
      <c r="M30" s="88">
        <f t="shared" si="2"/>
        <v>-16.985645933014354</v>
      </c>
      <c r="N30" s="88">
        <f t="shared" si="2"/>
        <v>12.043795620437962</v>
      </c>
      <c r="O30" s="88">
        <f t="shared" si="2"/>
        <v>10.826210826210826</v>
      </c>
      <c r="P30" s="49" t="str">
        <f t="shared" ref="P30:V30" si="3">IFERROR(P25/P24*100-100,"--")</f>
        <v>--</v>
      </c>
      <c r="Q30" s="50" t="str">
        <f t="shared" si="3"/>
        <v>--</v>
      </c>
      <c r="R30" s="50" t="str">
        <f t="shared" si="3"/>
        <v>--</v>
      </c>
      <c r="S30" s="50" t="str">
        <f t="shared" si="3"/>
        <v>--</v>
      </c>
      <c r="T30" s="50" t="str">
        <f t="shared" si="3"/>
        <v>--</v>
      </c>
      <c r="U30" s="56" t="str">
        <f t="shared" si="3"/>
        <v>--</v>
      </c>
      <c r="V30" s="56" t="str">
        <f t="shared" si="3"/>
        <v>--</v>
      </c>
    </row>
    <row r="31" spans="1:22" s="32" customFormat="1" ht="21" customHeight="1" x14ac:dyDescent="0.2">
      <c r="A31" s="45" t="s">
        <v>31</v>
      </c>
      <c r="B31" s="88">
        <f>IFERROR(B28/B23*100-100,"--")</f>
        <v>-48.391812865497073</v>
      </c>
      <c r="C31" s="88">
        <f t="shared" ref="C31:O31" si="4">IFERROR(C28/C23*100-100,"--")</f>
        <v>-52.613240418118465</v>
      </c>
      <c r="D31" s="88">
        <f t="shared" si="4"/>
        <v>-11.904761904761912</v>
      </c>
      <c r="E31" s="88">
        <f t="shared" si="4"/>
        <v>-13.398692810457518</v>
      </c>
      <c r="F31" s="88">
        <f t="shared" si="4"/>
        <v>-69.148020654044757</v>
      </c>
      <c r="G31" s="88">
        <f t="shared" si="4"/>
        <v>-55.744680851063833</v>
      </c>
      <c r="H31" s="88">
        <f t="shared" si="4"/>
        <v>-29.454170957775489</v>
      </c>
      <c r="I31" s="88">
        <f t="shared" si="4"/>
        <v>-26.020408163265301</v>
      </c>
      <c r="J31" s="88">
        <f t="shared" si="4"/>
        <v>-54.495335029686174</v>
      </c>
      <c r="K31" s="88">
        <f t="shared" si="4"/>
        <v>0.47244094488188182</v>
      </c>
      <c r="L31" s="88">
        <f t="shared" si="4"/>
        <v>-26.160337552742618</v>
      </c>
      <c r="M31" s="88">
        <f t="shared" si="4"/>
        <v>-32.270657124268055</v>
      </c>
      <c r="N31" s="88">
        <f t="shared" si="4"/>
        <v>-43.528428093645488</v>
      </c>
      <c r="O31" s="88">
        <f t="shared" si="4"/>
        <v>-44.1611078274086</v>
      </c>
      <c r="P31" s="49" t="str">
        <f t="shared" ref="P31:V31" si="5">IFERROR(P25/P20*100-100,"--")</f>
        <v>--</v>
      </c>
      <c r="Q31" s="50" t="str">
        <f t="shared" si="5"/>
        <v>--</v>
      </c>
      <c r="R31" s="50" t="str">
        <f t="shared" si="5"/>
        <v>--</v>
      </c>
      <c r="S31" s="50" t="str">
        <f t="shared" si="5"/>
        <v>--</v>
      </c>
      <c r="T31" s="50" t="str">
        <f t="shared" si="5"/>
        <v>--</v>
      </c>
      <c r="U31" s="56" t="str">
        <f t="shared" si="5"/>
        <v>--</v>
      </c>
      <c r="V31" s="56" t="str">
        <f t="shared" si="5"/>
        <v>--</v>
      </c>
    </row>
    <row r="32" spans="1:22" s="32" customFormat="1" ht="21" customHeight="1" x14ac:dyDescent="0.2">
      <c r="A32" s="45" t="s">
        <v>32</v>
      </c>
      <c r="B32" s="88">
        <f>IFERROR(B28/B18*100-100,"--")</f>
        <v>-49.354375896700141</v>
      </c>
      <c r="C32" s="88">
        <f t="shared" ref="C32:O32" si="6">IFERROR(C28/C18*100-100,"--")</f>
        <v>-51.196172248803826</v>
      </c>
      <c r="D32" s="88">
        <f t="shared" si="6"/>
        <v>-25.063291139240505</v>
      </c>
      <c r="E32" s="88">
        <f t="shared" si="6"/>
        <v>-15.335463258785936</v>
      </c>
      <c r="F32" s="88">
        <f t="shared" si="6"/>
        <v>-70.457354758961685</v>
      </c>
      <c r="G32" s="88">
        <f t="shared" si="6"/>
        <v>-59.055118110236222</v>
      </c>
      <c r="H32" s="88">
        <f t="shared" si="6"/>
        <v>-33.04007820136853</v>
      </c>
      <c r="I32" s="88">
        <f t="shared" si="6"/>
        <v>-63.291139240506325</v>
      </c>
      <c r="J32" s="88">
        <f t="shared" si="6"/>
        <v>-57.722616233254534</v>
      </c>
      <c r="K32" s="88">
        <f t="shared" si="6"/>
        <v>-40.429505135387487</v>
      </c>
      <c r="L32" s="88">
        <f t="shared" si="6"/>
        <v>-33.460076045627375</v>
      </c>
      <c r="M32" s="88">
        <f t="shared" si="6"/>
        <v>-45.86583463338534</v>
      </c>
      <c r="N32" s="88">
        <f t="shared" si="6"/>
        <v>-50.206428782070184</v>
      </c>
      <c r="O32" s="88">
        <f t="shared" si="6"/>
        <v>-50.590257023311416</v>
      </c>
      <c r="P32" s="49" t="str">
        <f t="shared" ref="P32:V32" si="7">IFERROR(P25/P15*100-100,"--")</f>
        <v>--</v>
      </c>
      <c r="Q32" s="50" t="str">
        <f t="shared" si="7"/>
        <v>--</v>
      </c>
      <c r="R32" s="50" t="str">
        <f t="shared" si="7"/>
        <v>--</v>
      </c>
      <c r="S32" s="50" t="str">
        <f t="shared" si="7"/>
        <v>--</v>
      </c>
      <c r="T32" s="50" t="str">
        <f t="shared" si="7"/>
        <v>--</v>
      </c>
      <c r="U32" s="56" t="str">
        <f t="shared" si="7"/>
        <v>--</v>
      </c>
      <c r="V32" s="56" t="str">
        <f t="shared" si="7"/>
        <v>--</v>
      </c>
    </row>
    <row r="33" spans="1:22" s="32" customFormat="1" ht="21" customHeight="1" x14ac:dyDescent="0.2">
      <c r="A33" s="45" t="s">
        <v>33</v>
      </c>
      <c r="B33" s="88">
        <f>IFERROR(B28/B7*100-100,"--")</f>
        <v>-67.31481481481481</v>
      </c>
      <c r="C33" s="88">
        <f t="shared" ref="C33:O33" si="8">IFERROR(C28/C7*100-100,"--")</f>
        <v>-81.111111111111114</v>
      </c>
      <c r="D33" s="88">
        <f t="shared" si="8"/>
        <v>-59.396433470507546</v>
      </c>
      <c r="E33" s="88">
        <f t="shared" si="8"/>
        <v>-35.523114355231144</v>
      </c>
      <c r="F33" s="88">
        <f t="shared" si="8"/>
        <v>-78.213309024612585</v>
      </c>
      <c r="G33" s="88">
        <f t="shared" si="8"/>
        <v>-60.75471698113207</v>
      </c>
      <c r="H33" s="88">
        <f t="shared" si="8"/>
        <v>-74.506885001860809</v>
      </c>
      <c r="I33" s="88">
        <f t="shared" si="8"/>
        <v>-84.273318872017356</v>
      </c>
      <c r="J33" s="88">
        <f t="shared" si="8"/>
        <v>-72.316821465428276</v>
      </c>
      <c r="K33" s="88">
        <f t="shared" si="8"/>
        <v>-2.4464831804281317</v>
      </c>
      <c r="L33" s="88">
        <f t="shared" si="8"/>
        <v>-56.395348837209305</v>
      </c>
      <c r="M33" s="88">
        <f t="shared" si="8"/>
        <v>-32.968448164842243</v>
      </c>
      <c r="N33" s="88">
        <f t="shared" si="8"/>
        <v>-66.382957543178549</v>
      </c>
      <c r="O33" s="88">
        <f t="shared" si="8"/>
        <v>-67.084764322333385</v>
      </c>
      <c r="P33" s="100" t="str">
        <f t="shared" ref="P33:V33" si="9">IFERROR(P25/P7*100-100,"--")</f>
        <v>--</v>
      </c>
      <c r="Q33" s="101" t="str">
        <f t="shared" si="9"/>
        <v>--</v>
      </c>
      <c r="R33" s="102" t="str">
        <f t="shared" si="9"/>
        <v>--</v>
      </c>
      <c r="S33" s="102" t="str">
        <f t="shared" si="9"/>
        <v>--</v>
      </c>
      <c r="T33" s="103" t="str">
        <f t="shared" si="9"/>
        <v>--</v>
      </c>
      <c r="U33" s="100" t="str">
        <f t="shared" si="9"/>
        <v>--</v>
      </c>
      <c r="V33" s="101" t="str">
        <f t="shared" si="9"/>
        <v>--</v>
      </c>
    </row>
    <row r="34" spans="1:22" s="36" customFormat="1" ht="12.75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1:22" s="89" customFormat="1" ht="14.1" customHeight="1" x14ac:dyDescent="0.2">
      <c r="A35" s="112" t="str">
        <f>Annual!A35</f>
        <v>Source: Connecticut State Colleges and Universities, Office of Decision Support &amp; Institutional Research, August 2, 2023.  Banner administrative SWKRXF05 student registration extract.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2" s="98" customFormat="1" ht="14.1" customHeight="1" x14ac:dyDescent="0.25">
      <c r="A36" s="113" t="s">
        <v>62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22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9" spans="1:22" s="39" customFormat="1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</sheetData>
  <mergeCells count="7">
    <mergeCell ref="A35:U35"/>
    <mergeCell ref="A36:V36"/>
    <mergeCell ref="A1:U1"/>
    <mergeCell ref="V5:V6"/>
    <mergeCell ref="P5:P6"/>
    <mergeCell ref="Q5:U5"/>
    <mergeCell ref="B5:O5"/>
  </mergeCells>
  <pageMargins left="0.7" right="0.7" top="0.75" bottom="0.75" header="0.3" footer="0.3"/>
  <pageSetup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V175"/>
  <sheetViews>
    <sheetView topLeftCell="A34" workbookViewId="0">
      <selection activeCell="C32" sqref="C32"/>
    </sheetView>
  </sheetViews>
  <sheetFormatPr defaultColWidth="9.140625" defaultRowHeight="15" x14ac:dyDescent="0.25"/>
  <cols>
    <col min="1" max="1" width="9.140625" style="1"/>
    <col min="2" max="16" width="9.140625" style="2"/>
    <col min="17" max="17" width="7" style="2" customWidth="1"/>
    <col min="18" max="34" width="9.140625" style="2"/>
    <col min="35" max="35" width="9.140625" style="2" customWidth="1"/>
    <col min="36" max="36" width="27.28515625" style="3" customWidth="1"/>
    <col min="37" max="37" width="8.5703125" style="2" bestFit="1" customWidth="1"/>
    <col min="38" max="16384" width="9.140625" style="2"/>
  </cols>
  <sheetData>
    <row r="1" spans="1:38" x14ac:dyDescent="0.25">
      <c r="A1" s="5" t="s">
        <v>59</v>
      </c>
    </row>
    <row r="2" spans="1:38" ht="14.25" x14ac:dyDescent="0.2">
      <c r="A2" s="2"/>
    </row>
    <row r="3" spans="1:38" ht="14.25" x14ac:dyDescent="0.2">
      <c r="A3" s="2"/>
    </row>
    <row r="4" spans="1:38" ht="14.25" x14ac:dyDescent="0.2">
      <c r="A4" s="2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spans="1:38" ht="14.25" x14ac:dyDescent="0.2">
      <c r="A5" s="2"/>
    </row>
    <row r="6" spans="1:38" ht="14.25" x14ac:dyDescent="0.2">
      <c r="A6" s="2"/>
      <c r="AJ6" s="2"/>
    </row>
    <row r="7" spans="1:38" ht="14.25" x14ac:dyDescent="0.2">
      <c r="A7" s="2"/>
      <c r="AJ7" s="2"/>
    </row>
    <row r="8" spans="1:38" x14ac:dyDescent="0.25">
      <c r="A8" s="2"/>
      <c r="AJ8" s="4">
        <v>2013</v>
      </c>
    </row>
    <row r="9" spans="1:38" x14ac:dyDescent="0.25">
      <c r="A9" s="2"/>
      <c r="Q9" s="26" t="s">
        <v>60</v>
      </c>
      <c r="R9" s="26" t="s">
        <v>60</v>
      </c>
      <c r="S9" s="26" t="s">
        <v>60</v>
      </c>
      <c r="T9" s="26"/>
      <c r="U9" s="26"/>
      <c r="AJ9" s="5" t="s">
        <v>58</v>
      </c>
      <c r="AK9" s="6"/>
      <c r="AL9" s="6"/>
    </row>
    <row r="10" spans="1:38" x14ac:dyDescent="0.25">
      <c r="A10" s="2"/>
      <c r="Q10" s="26" t="s">
        <v>60</v>
      </c>
      <c r="R10" s="26" t="s">
        <v>60</v>
      </c>
      <c r="S10" s="26" t="s">
        <v>60</v>
      </c>
      <c r="T10" s="26"/>
      <c r="U10" s="26"/>
      <c r="AJ10" s="4"/>
      <c r="AK10" s="6" t="s">
        <v>51</v>
      </c>
      <c r="AL10" s="7">
        <v>29306</v>
      </c>
    </row>
    <row r="11" spans="1:38" x14ac:dyDescent="0.25">
      <c r="A11" s="2"/>
      <c r="Q11" s="26" t="s">
        <v>60</v>
      </c>
      <c r="R11" s="26" t="s">
        <v>60</v>
      </c>
      <c r="S11" s="26" t="s">
        <v>60</v>
      </c>
      <c r="T11" s="26"/>
      <c r="U11" s="26"/>
      <c r="AJ11" s="4"/>
      <c r="AK11" s="6" t="s">
        <v>56</v>
      </c>
      <c r="AL11" s="7">
        <v>29306</v>
      </c>
    </row>
    <row r="12" spans="1:38" x14ac:dyDescent="0.25">
      <c r="A12" s="2"/>
      <c r="Q12" s="26" t="s">
        <v>60</v>
      </c>
      <c r="R12" s="26" t="s">
        <v>60</v>
      </c>
      <c r="S12" s="26" t="s">
        <v>60</v>
      </c>
      <c r="T12" s="26"/>
      <c r="U12" s="26"/>
      <c r="AJ12" s="4"/>
      <c r="AK12" s="6" t="s">
        <v>52</v>
      </c>
      <c r="AL12" s="7">
        <v>29306</v>
      </c>
    </row>
    <row r="13" spans="1:38" x14ac:dyDescent="0.25">
      <c r="A13" s="2"/>
      <c r="Q13" s="26" t="s">
        <v>60</v>
      </c>
      <c r="R13" s="26" t="s">
        <v>60</v>
      </c>
      <c r="S13" s="26" t="s">
        <v>60</v>
      </c>
      <c r="T13" s="26"/>
      <c r="U13" s="26"/>
      <c r="W13" s="25"/>
      <c r="AJ13" s="2"/>
      <c r="AK13" s="6" t="s">
        <v>53</v>
      </c>
      <c r="AL13" s="7">
        <v>29306</v>
      </c>
    </row>
    <row r="14" spans="1:38" x14ac:dyDescent="0.25">
      <c r="A14" s="2"/>
      <c r="Q14" s="26" t="s">
        <v>60</v>
      </c>
      <c r="R14" s="26" t="s">
        <v>60</v>
      </c>
      <c r="S14" s="26" t="s">
        <v>60</v>
      </c>
      <c r="T14" s="26"/>
      <c r="U14" s="26"/>
      <c r="W14" s="25"/>
      <c r="AJ14" s="2"/>
      <c r="AK14" s="6" t="s">
        <v>54</v>
      </c>
      <c r="AL14" s="7">
        <v>29306</v>
      </c>
    </row>
    <row r="15" spans="1:38" x14ac:dyDescent="0.25">
      <c r="A15" s="2"/>
      <c r="Q15" s="26" t="s">
        <v>60</v>
      </c>
      <c r="R15" s="26" t="s">
        <v>60</v>
      </c>
      <c r="S15" s="26" t="s">
        <v>60</v>
      </c>
      <c r="T15" s="26"/>
      <c r="U15" s="26"/>
      <c r="W15" s="25"/>
      <c r="AJ15" s="8" t="s">
        <v>50</v>
      </c>
      <c r="AK15" s="6" t="s">
        <v>55</v>
      </c>
      <c r="AL15" s="7">
        <v>29306</v>
      </c>
    </row>
    <row r="16" spans="1:38" x14ac:dyDescent="0.25">
      <c r="A16" s="2"/>
      <c r="Q16" s="26" t="s">
        <v>60</v>
      </c>
      <c r="R16" s="26" t="s">
        <v>60</v>
      </c>
      <c r="S16" s="26" t="s">
        <v>60</v>
      </c>
      <c r="T16" s="26"/>
      <c r="U16" s="26"/>
      <c r="W16" s="25"/>
      <c r="AJ16" s="4"/>
    </row>
    <row r="17" spans="17:38" s="2" customFormat="1" x14ac:dyDescent="0.25">
      <c r="Q17" s="26" t="s">
        <v>60</v>
      </c>
      <c r="R17" s="26" t="s">
        <v>60</v>
      </c>
      <c r="S17" s="26" t="s">
        <v>60</v>
      </c>
      <c r="T17" s="26"/>
      <c r="U17" s="26"/>
      <c r="W17" s="25"/>
      <c r="AJ17" s="4">
        <v>2013</v>
      </c>
    </row>
    <row r="18" spans="17:38" s="2" customFormat="1" ht="23.25" customHeight="1" x14ac:dyDescent="0.25">
      <c r="Q18" s="26" t="s">
        <v>60</v>
      </c>
      <c r="R18" s="26" t="s">
        <v>60</v>
      </c>
      <c r="S18" s="26" t="s">
        <v>60</v>
      </c>
      <c r="T18" s="26"/>
      <c r="U18" s="26"/>
      <c r="W18" s="25"/>
      <c r="AJ18" s="8" t="s">
        <v>40</v>
      </c>
      <c r="AK18" s="6" t="s">
        <v>51</v>
      </c>
      <c r="AL18" s="7">
        <f t="shared" ref="AL18:AL23" si="0">$AQ$58</f>
        <v>98096</v>
      </c>
    </row>
    <row r="19" spans="17:38" s="2" customFormat="1" x14ac:dyDescent="0.25">
      <c r="Q19" s="26" t="s">
        <v>60</v>
      </c>
      <c r="R19" s="26" t="s">
        <v>60</v>
      </c>
      <c r="S19" s="26" t="s">
        <v>60</v>
      </c>
      <c r="T19" s="26"/>
      <c r="U19" s="26"/>
      <c r="W19" s="25"/>
      <c r="AJ19" s="4"/>
      <c r="AK19" s="6" t="s">
        <v>56</v>
      </c>
      <c r="AL19" s="7">
        <f t="shared" si="0"/>
        <v>98096</v>
      </c>
    </row>
    <row r="20" spans="17:38" s="2" customFormat="1" x14ac:dyDescent="0.25">
      <c r="Q20" s="26" t="s">
        <v>60</v>
      </c>
      <c r="R20" s="26" t="s">
        <v>60</v>
      </c>
      <c r="S20" s="26" t="s">
        <v>60</v>
      </c>
      <c r="T20" s="26"/>
      <c r="U20" s="26"/>
      <c r="AJ20" s="4"/>
      <c r="AK20" s="6" t="s">
        <v>52</v>
      </c>
      <c r="AL20" s="7">
        <f t="shared" si="0"/>
        <v>98096</v>
      </c>
    </row>
    <row r="21" spans="17:38" s="2" customFormat="1" x14ac:dyDescent="0.25">
      <c r="AJ21" s="4"/>
      <c r="AK21" s="6" t="s">
        <v>53</v>
      </c>
      <c r="AL21" s="7">
        <f t="shared" si="0"/>
        <v>98096</v>
      </c>
    </row>
    <row r="22" spans="17:38" s="2" customFormat="1" x14ac:dyDescent="0.25">
      <c r="Q22" s="26"/>
      <c r="R22" s="26"/>
      <c r="S22" s="26"/>
      <c r="T22" s="26"/>
      <c r="U22" s="26"/>
      <c r="V22" s="26"/>
      <c r="AJ22" s="4"/>
      <c r="AK22" s="6" t="s">
        <v>54</v>
      </c>
      <c r="AL22" s="7">
        <f t="shared" si="0"/>
        <v>98096</v>
      </c>
    </row>
    <row r="23" spans="17:38" s="2" customFormat="1" x14ac:dyDescent="0.25">
      <c r="Q23" s="26"/>
      <c r="R23" s="26"/>
      <c r="S23" s="26"/>
      <c r="T23" s="26"/>
      <c r="U23" s="26"/>
      <c r="V23" s="26"/>
      <c r="AJ23" s="4"/>
      <c r="AK23" s="6" t="s">
        <v>55</v>
      </c>
      <c r="AL23" s="7">
        <f t="shared" si="0"/>
        <v>98096</v>
      </c>
    </row>
    <row r="24" spans="17:38" s="2" customFormat="1" x14ac:dyDescent="0.25">
      <c r="Q24" s="26" t="s">
        <v>60</v>
      </c>
      <c r="R24" s="26" t="s">
        <v>60</v>
      </c>
      <c r="S24" s="26" t="s">
        <v>60</v>
      </c>
      <c r="T24" s="26"/>
      <c r="U24" s="26"/>
      <c r="V24" s="26"/>
      <c r="AJ24" s="4"/>
      <c r="AK24" s="6"/>
      <c r="AL24" s="7"/>
    </row>
    <row r="25" spans="17:38" s="2" customFormat="1" x14ac:dyDescent="0.25">
      <c r="Q25" s="27" t="s">
        <v>60</v>
      </c>
      <c r="R25" s="26" t="s">
        <v>60</v>
      </c>
      <c r="S25" s="26" t="s">
        <v>60</v>
      </c>
      <c r="T25" s="26"/>
      <c r="U25" s="26"/>
      <c r="V25" s="26"/>
      <c r="AJ25" s="4">
        <v>2013</v>
      </c>
    </row>
    <row r="26" spans="17:38" s="2" customFormat="1" ht="21" customHeight="1" x14ac:dyDescent="0.25">
      <c r="AJ26" s="8" t="s">
        <v>39</v>
      </c>
      <c r="AK26" s="6" t="s">
        <v>51</v>
      </c>
      <c r="AL26" s="7">
        <f t="shared" ref="AL26:AL31" si="1">$AQ$58</f>
        <v>98096</v>
      </c>
    </row>
    <row r="27" spans="17:38" s="2" customFormat="1" x14ac:dyDescent="0.25">
      <c r="AJ27" s="4"/>
      <c r="AK27" s="6" t="s">
        <v>56</v>
      </c>
      <c r="AL27" s="7">
        <f t="shared" si="1"/>
        <v>98096</v>
      </c>
    </row>
    <row r="28" spans="17:38" s="2" customFormat="1" x14ac:dyDescent="0.25">
      <c r="AJ28" s="4"/>
      <c r="AK28" s="6" t="s">
        <v>52</v>
      </c>
      <c r="AL28" s="7">
        <f t="shared" si="1"/>
        <v>98096</v>
      </c>
    </row>
    <row r="29" spans="17:38" s="2" customFormat="1" x14ac:dyDescent="0.25">
      <c r="AJ29" s="4"/>
      <c r="AK29" s="6" t="s">
        <v>53</v>
      </c>
      <c r="AL29" s="7">
        <f t="shared" si="1"/>
        <v>98096</v>
      </c>
    </row>
    <row r="30" spans="17:38" s="2" customFormat="1" x14ac:dyDescent="0.25">
      <c r="AJ30" s="4"/>
      <c r="AK30" s="6" t="s">
        <v>54</v>
      </c>
      <c r="AL30" s="7">
        <f t="shared" si="1"/>
        <v>98096</v>
      </c>
    </row>
    <row r="31" spans="17:38" s="2" customFormat="1" x14ac:dyDescent="0.25">
      <c r="AJ31" s="4"/>
      <c r="AK31" s="6" t="s">
        <v>55</v>
      </c>
      <c r="AL31" s="7">
        <f t="shared" si="1"/>
        <v>98096</v>
      </c>
    </row>
    <row r="32" spans="17:38" s="2" customFormat="1" x14ac:dyDescent="0.25">
      <c r="AJ32" s="4"/>
      <c r="AK32" s="6"/>
      <c r="AL32" s="7"/>
    </row>
    <row r="33" spans="17:48" s="2" customFormat="1" x14ac:dyDescent="0.25">
      <c r="AJ33" s="4"/>
      <c r="AK33" s="6"/>
      <c r="AL33" s="7"/>
    </row>
    <row r="34" spans="17:48" s="2" customFormat="1" x14ac:dyDescent="0.25">
      <c r="AJ34" s="4"/>
      <c r="AK34" s="6"/>
      <c r="AL34" s="7"/>
    </row>
    <row r="35" spans="17:48" s="2" customFormat="1" x14ac:dyDescent="0.25">
      <c r="AJ35" s="4"/>
    </row>
    <row r="36" spans="17:48" s="2" customFormat="1" ht="14.25" x14ac:dyDescent="0.2"/>
    <row r="37" spans="17:48" s="2" customFormat="1" x14ac:dyDescent="0.25">
      <c r="AM37" s="6"/>
      <c r="AN37" s="6"/>
      <c r="AO37" s="6"/>
      <c r="AP37" s="6"/>
    </row>
    <row r="38" spans="17:48" s="2" customFormat="1" x14ac:dyDescent="0.25">
      <c r="AM38" s="6"/>
      <c r="AN38" s="6"/>
      <c r="AO38" s="6"/>
      <c r="AP38" s="6"/>
    </row>
    <row r="39" spans="17:48" s="2" customFormat="1" x14ac:dyDescent="0.25">
      <c r="AM39" s="6"/>
      <c r="AN39" s="6"/>
      <c r="AO39" s="6"/>
      <c r="AP39" s="6"/>
    </row>
    <row r="40" spans="17:48" s="2" customFormat="1" x14ac:dyDescent="0.25">
      <c r="AM40" s="6"/>
      <c r="AN40" s="6"/>
      <c r="AO40" s="6"/>
      <c r="AP40" s="6"/>
    </row>
    <row r="41" spans="17:48" s="2" customFormat="1" x14ac:dyDescent="0.25">
      <c r="AM41" s="6"/>
      <c r="AN41" s="6"/>
      <c r="AO41" s="6"/>
      <c r="AP41" s="6"/>
    </row>
    <row r="42" spans="17:48" s="2" customFormat="1" x14ac:dyDescent="0.25">
      <c r="AM42" s="6"/>
      <c r="AN42" s="6"/>
      <c r="AO42" s="6"/>
      <c r="AP42" s="6"/>
    </row>
    <row r="43" spans="17:48" s="2" customFormat="1" ht="14.25" x14ac:dyDescent="0.2">
      <c r="AM43" s="7"/>
      <c r="AN43" s="7"/>
      <c r="AO43" s="7"/>
      <c r="AP43" s="7"/>
    </row>
    <row r="44" spans="17:48" s="2" customFormat="1" ht="14.25" x14ac:dyDescent="0.2">
      <c r="Q44" s="26"/>
      <c r="R44" s="26"/>
      <c r="S44" s="26"/>
      <c r="T44" s="26"/>
      <c r="U44" s="26"/>
    </row>
    <row r="45" spans="17:48" s="2" customFormat="1" x14ac:dyDescent="0.25">
      <c r="Q45" s="26"/>
      <c r="R45" s="26"/>
      <c r="S45" s="26"/>
      <c r="T45" s="26"/>
      <c r="U45" s="26"/>
      <c r="AR45" s="6"/>
      <c r="AT45" s="6"/>
      <c r="AV45" s="6"/>
    </row>
    <row r="46" spans="17:48" s="2" customFormat="1" x14ac:dyDescent="0.25">
      <c r="Q46" s="26" t="s">
        <v>60</v>
      </c>
      <c r="R46" s="26" t="s">
        <v>60</v>
      </c>
      <c r="S46" s="26" t="s">
        <v>60</v>
      </c>
      <c r="T46" s="26" t="s">
        <v>60</v>
      </c>
      <c r="U46" s="26" t="s">
        <v>60</v>
      </c>
      <c r="W46" s="2">
        <f t="shared" ref="W46:W48" si="2">SUM(P46+V46)</f>
        <v>0</v>
      </c>
      <c r="AR46" s="4" t="s">
        <v>50</v>
      </c>
      <c r="AT46" s="4" t="s">
        <v>50</v>
      </c>
      <c r="AV46" s="4" t="s">
        <v>50</v>
      </c>
    </row>
    <row r="47" spans="17:48" s="2" customFormat="1" ht="14.25" x14ac:dyDescent="0.2">
      <c r="Q47" s="26" t="s">
        <v>60</v>
      </c>
      <c r="R47" s="26" t="s">
        <v>60</v>
      </c>
      <c r="S47" s="26" t="s">
        <v>60</v>
      </c>
      <c r="T47" s="26" t="s">
        <v>60</v>
      </c>
      <c r="U47" s="26" t="s">
        <v>60</v>
      </c>
      <c r="W47" s="2">
        <f t="shared" si="2"/>
        <v>0</v>
      </c>
    </row>
    <row r="48" spans="17:48" s="2" customFormat="1" ht="14.25" x14ac:dyDescent="0.2">
      <c r="Q48" s="26" t="s">
        <v>60</v>
      </c>
      <c r="R48" s="26" t="s">
        <v>60</v>
      </c>
      <c r="S48" s="26" t="s">
        <v>60</v>
      </c>
      <c r="T48" s="26" t="s">
        <v>60</v>
      </c>
      <c r="U48" s="26" t="s">
        <v>60</v>
      </c>
      <c r="W48" s="2">
        <f t="shared" si="2"/>
        <v>0</v>
      </c>
    </row>
    <row r="49" spans="17:48" s="2" customFormat="1" ht="14.25" x14ac:dyDescent="0.2">
      <c r="Q49" s="26" t="s">
        <v>60</v>
      </c>
      <c r="R49" s="26" t="s">
        <v>60</v>
      </c>
      <c r="S49" s="26" t="s">
        <v>60</v>
      </c>
      <c r="T49" s="26" t="s">
        <v>60</v>
      </c>
      <c r="U49" s="26" t="s">
        <v>60</v>
      </c>
      <c r="W49" s="2">
        <f>SUM(P49+V49)</f>
        <v>0</v>
      </c>
    </row>
    <row r="50" spans="17:48" s="2" customFormat="1" ht="14.25" x14ac:dyDescent="0.2">
      <c r="Q50" s="26" t="s">
        <v>60</v>
      </c>
      <c r="R50" s="26" t="s">
        <v>60</v>
      </c>
      <c r="S50" s="26" t="s">
        <v>60</v>
      </c>
      <c r="T50" s="26" t="s">
        <v>60</v>
      </c>
      <c r="U50" s="26" t="s">
        <v>60</v>
      </c>
      <c r="W50" s="2">
        <f t="shared" ref="W50:W54" si="3">SUM(P50+V50)</f>
        <v>0</v>
      </c>
    </row>
    <row r="51" spans="17:48" s="2" customFormat="1" ht="14.25" x14ac:dyDescent="0.2">
      <c r="Q51" s="26" t="s">
        <v>60</v>
      </c>
      <c r="R51" s="26" t="s">
        <v>60</v>
      </c>
      <c r="S51" s="26" t="s">
        <v>60</v>
      </c>
      <c r="T51" s="26" t="s">
        <v>60</v>
      </c>
      <c r="U51" s="26" t="s">
        <v>60</v>
      </c>
      <c r="W51" s="2">
        <f t="shared" si="3"/>
        <v>0</v>
      </c>
    </row>
    <row r="52" spans="17:48" s="2" customFormat="1" ht="14.25" x14ac:dyDescent="0.2">
      <c r="Q52" s="26" t="s">
        <v>60</v>
      </c>
      <c r="R52" s="26" t="s">
        <v>60</v>
      </c>
      <c r="S52" s="26" t="s">
        <v>60</v>
      </c>
      <c r="T52" s="26" t="s">
        <v>60</v>
      </c>
      <c r="U52" s="26" t="s">
        <v>60</v>
      </c>
      <c r="W52" s="2">
        <f t="shared" si="3"/>
        <v>0</v>
      </c>
    </row>
    <row r="53" spans="17:48" s="2" customFormat="1" ht="14.25" x14ac:dyDescent="0.2">
      <c r="Q53" s="26" t="s">
        <v>60</v>
      </c>
      <c r="R53" s="26" t="s">
        <v>60</v>
      </c>
      <c r="S53" s="26" t="s">
        <v>60</v>
      </c>
      <c r="T53" s="26" t="s">
        <v>60</v>
      </c>
      <c r="U53" s="26" t="s">
        <v>60</v>
      </c>
      <c r="W53" s="2">
        <f t="shared" si="3"/>
        <v>0</v>
      </c>
    </row>
    <row r="54" spans="17:48" s="2" customFormat="1" ht="12.95" customHeight="1" x14ac:dyDescent="0.25">
      <c r="Q54" s="28" t="s">
        <v>60</v>
      </c>
      <c r="R54" s="28" t="s">
        <v>60</v>
      </c>
      <c r="S54" s="28" t="s">
        <v>60</v>
      </c>
      <c r="T54" s="28" t="s">
        <v>60</v>
      </c>
      <c r="U54" s="28" t="s">
        <v>60</v>
      </c>
      <c r="W54" s="2">
        <f t="shared" si="3"/>
        <v>0</v>
      </c>
      <c r="AJ54" s="8" t="s">
        <v>40</v>
      </c>
      <c r="AK54" s="7">
        <f>$AQ$58</f>
        <v>98096</v>
      </c>
    </row>
    <row r="55" spans="17:48" s="2" customFormat="1" ht="12.95" customHeight="1" x14ac:dyDescent="0.25">
      <c r="Q55" s="29"/>
      <c r="R55" s="29"/>
      <c r="S55" s="29"/>
      <c r="T55" s="29"/>
      <c r="U55" s="30"/>
      <c r="AJ55" s="8" t="s">
        <v>39</v>
      </c>
      <c r="AK55" s="7">
        <f>$AQ$61</f>
        <v>98295</v>
      </c>
    </row>
    <row r="56" spans="17:48" s="2" customFormat="1" ht="12.95" customHeight="1" x14ac:dyDescent="0.2">
      <c r="Q56" s="27" t="s">
        <v>60</v>
      </c>
      <c r="R56" s="27" t="s">
        <v>60</v>
      </c>
      <c r="S56" s="27" t="s">
        <v>60</v>
      </c>
      <c r="T56" s="27" t="s">
        <v>60</v>
      </c>
      <c r="U56" s="31" t="s">
        <v>60</v>
      </c>
      <c r="V56" s="26" t="s">
        <v>60</v>
      </c>
    </row>
    <row r="57" spans="17:48" s="2" customFormat="1" ht="12.95" customHeight="1" x14ac:dyDescent="0.25">
      <c r="Q57" s="27" t="s">
        <v>60</v>
      </c>
      <c r="R57" s="27" t="s">
        <v>60</v>
      </c>
      <c r="S57" s="27" t="s">
        <v>60</v>
      </c>
      <c r="T57" s="27" t="s">
        <v>60</v>
      </c>
      <c r="U57" s="31" t="s">
        <v>60</v>
      </c>
      <c r="V57" s="26" t="s">
        <v>60</v>
      </c>
      <c r="AJ57" s="8" t="s">
        <v>50</v>
      </c>
      <c r="AK57" s="5" t="s">
        <v>51</v>
      </c>
      <c r="AL57" s="5" t="s">
        <v>56</v>
      </c>
      <c r="AM57" s="5" t="s">
        <v>52</v>
      </c>
      <c r="AN57" s="5" t="s">
        <v>53</v>
      </c>
      <c r="AO57" s="5" t="s">
        <v>54</v>
      </c>
      <c r="AP57" s="5" t="s">
        <v>55</v>
      </c>
    </row>
    <row r="58" spans="17:48" s="2" customFormat="1" ht="12.95" customHeight="1" x14ac:dyDescent="0.25">
      <c r="Q58" s="26" t="s">
        <v>60</v>
      </c>
      <c r="R58" s="26" t="s">
        <v>60</v>
      </c>
      <c r="S58" s="26" t="s">
        <v>60</v>
      </c>
      <c r="T58" s="26" t="s">
        <v>60</v>
      </c>
      <c r="U58" s="26" t="s">
        <v>60</v>
      </c>
      <c r="V58" s="26" t="s">
        <v>60</v>
      </c>
      <c r="AJ58" s="8" t="s">
        <v>40</v>
      </c>
      <c r="AK58" s="9">
        <v>28096</v>
      </c>
      <c r="AL58" s="7">
        <v>10000</v>
      </c>
      <c r="AM58" s="7">
        <v>12000</v>
      </c>
      <c r="AN58" s="7">
        <v>14000</v>
      </c>
      <c r="AO58" s="7">
        <v>16000</v>
      </c>
      <c r="AP58" s="7">
        <v>18000</v>
      </c>
      <c r="AQ58" s="7">
        <f>SUM(AK58:AP58)</f>
        <v>98096</v>
      </c>
      <c r="AR58" s="7"/>
      <c r="AS58" s="7"/>
      <c r="AT58" s="7"/>
      <c r="AU58" s="7"/>
      <c r="AV58" s="7"/>
    </row>
    <row r="59" spans="17:48" s="2" customFormat="1" ht="12.95" customHeight="1" x14ac:dyDescent="0.2">
      <c r="Q59" s="26" t="s">
        <v>60</v>
      </c>
      <c r="R59" s="26" t="s">
        <v>60</v>
      </c>
      <c r="S59" s="26" t="s">
        <v>60</v>
      </c>
      <c r="T59" s="26" t="s">
        <v>60</v>
      </c>
      <c r="U59" s="26" t="s">
        <v>60</v>
      </c>
      <c r="V59" s="26" t="s">
        <v>60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7:48" s="2" customFormat="1" ht="12.95" customHeight="1" x14ac:dyDescent="0.25">
      <c r="Q60" s="27"/>
      <c r="R60" s="27"/>
      <c r="S60" s="27"/>
      <c r="T60" s="27"/>
      <c r="U60" s="27"/>
      <c r="AK60" s="10" t="s">
        <v>51</v>
      </c>
      <c r="AL60" s="10" t="s">
        <v>56</v>
      </c>
      <c r="AM60" s="10" t="s">
        <v>52</v>
      </c>
      <c r="AN60" s="10" t="s">
        <v>53</v>
      </c>
      <c r="AO60" s="10" t="s">
        <v>54</v>
      </c>
      <c r="AP60" s="10" t="s">
        <v>55</v>
      </c>
      <c r="AQ60" s="7"/>
    </row>
    <row r="61" spans="17:48" s="2" customFormat="1" ht="12.95" customHeight="1" x14ac:dyDescent="0.25">
      <c r="AJ61" s="8" t="s">
        <v>39</v>
      </c>
      <c r="AK61" s="7">
        <v>28295</v>
      </c>
      <c r="AL61" s="7">
        <v>10000</v>
      </c>
      <c r="AM61" s="7">
        <v>12000</v>
      </c>
      <c r="AN61" s="7">
        <v>14000</v>
      </c>
      <c r="AO61" s="7">
        <v>16000</v>
      </c>
      <c r="AP61" s="7">
        <v>18000</v>
      </c>
      <c r="AQ61" s="7">
        <f>SUM(AK61:AP61)</f>
        <v>98295</v>
      </c>
    </row>
    <row r="62" spans="17:48" s="2" customFormat="1" ht="12.95" customHeight="1" x14ac:dyDescent="0.2">
      <c r="AJ62" s="11"/>
      <c r="AK62" s="7"/>
      <c r="AL62" s="7"/>
      <c r="AM62" s="7"/>
      <c r="AN62" s="7"/>
      <c r="AO62" s="7"/>
      <c r="AP62" s="7"/>
      <c r="AQ62" s="7"/>
    </row>
    <row r="63" spans="17:48" s="2" customFormat="1" ht="12.95" customHeight="1" x14ac:dyDescent="0.25">
      <c r="AK63" s="10" t="s">
        <v>51</v>
      </c>
      <c r="AL63" s="10" t="s">
        <v>56</v>
      </c>
      <c r="AM63" s="10" t="s">
        <v>52</v>
      </c>
      <c r="AN63" s="10" t="s">
        <v>53</v>
      </c>
      <c r="AO63" s="10" t="s">
        <v>54</v>
      </c>
      <c r="AP63" s="10" t="s">
        <v>55</v>
      </c>
      <c r="AQ63" s="7"/>
    </row>
    <row r="64" spans="17:48" s="2" customFormat="1" ht="12.95" customHeight="1" x14ac:dyDescent="0.25">
      <c r="AJ64" s="8" t="s">
        <v>57</v>
      </c>
      <c r="AK64" s="7">
        <f>SUM(AK58+AK61)</f>
        <v>56391</v>
      </c>
      <c r="AL64" s="7">
        <f>SUM(AL58+AL61)</f>
        <v>20000</v>
      </c>
      <c r="AM64" s="7">
        <f t="shared" ref="AM64:AP64" si="4">SUM(AM58+AM61)</f>
        <v>24000</v>
      </c>
      <c r="AN64" s="7">
        <f t="shared" si="4"/>
        <v>28000</v>
      </c>
      <c r="AO64" s="7">
        <f t="shared" si="4"/>
        <v>32000</v>
      </c>
      <c r="AP64" s="7">
        <f t="shared" si="4"/>
        <v>36000</v>
      </c>
      <c r="AQ64" s="7"/>
    </row>
    <row r="65" spans="17:48" s="2" customFormat="1" ht="12.95" customHeight="1" x14ac:dyDescent="0.2">
      <c r="AJ65" s="11"/>
    </row>
    <row r="66" spans="17:48" s="2" customFormat="1" ht="12.95" customHeight="1" x14ac:dyDescent="0.25">
      <c r="AJ66" s="12" t="s">
        <v>48</v>
      </c>
      <c r="AK66" s="6">
        <v>2002</v>
      </c>
      <c r="AL66" s="13" t="s">
        <v>20</v>
      </c>
      <c r="AM66" s="13" t="s">
        <v>21</v>
      </c>
      <c r="AN66" s="13" t="s">
        <v>22</v>
      </c>
      <c r="AO66" s="13" t="s">
        <v>23</v>
      </c>
      <c r="AP66" s="13" t="s">
        <v>24</v>
      </c>
      <c r="AQ66" s="13" t="s">
        <v>25</v>
      </c>
      <c r="AR66" s="13" t="s">
        <v>26</v>
      </c>
      <c r="AS66" s="13" t="s">
        <v>27</v>
      </c>
      <c r="AT66" s="13" t="s">
        <v>28</v>
      </c>
      <c r="AU66" s="13">
        <v>2012</v>
      </c>
      <c r="AV66" s="13">
        <v>2013</v>
      </c>
    </row>
    <row r="67" spans="17:48" s="2" customFormat="1" ht="12.95" customHeight="1" x14ac:dyDescent="0.2">
      <c r="AJ67" s="11" t="s">
        <v>1</v>
      </c>
      <c r="AK67" s="7">
        <v>40462</v>
      </c>
      <c r="AL67" s="7">
        <v>38789</v>
      </c>
      <c r="AM67" s="7">
        <v>39149</v>
      </c>
      <c r="AN67" s="7">
        <v>38044</v>
      </c>
      <c r="AO67" s="7">
        <v>38973</v>
      </c>
      <c r="AP67" s="7">
        <v>39162</v>
      </c>
      <c r="AQ67" s="7">
        <v>40372</v>
      </c>
      <c r="AR67" s="7">
        <v>37445</v>
      </c>
      <c r="AS67" s="7">
        <v>33440</v>
      </c>
      <c r="AT67" s="7">
        <v>31067</v>
      </c>
      <c r="AU67" s="7">
        <v>30601</v>
      </c>
      <c r="AV67" s="7">
        <v>29306</v>
      </c>
    </row>
    <row r="68" spans="17:48" s="2" customFormat="1" ht="12.95" customHeight="1" x14ac:dyDescent="0.2">
      <c r="AJ68" s="11" t="s">
        <v>49</v>
      </c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</row>
    <row r="69" spans="17:48" s="2" customFormat="1" ht="12.95" customHeight="1" x14ac:dyDescent="0.2">
      <c r="AJ69" s="11" t="s">
        <v>2</v>
      </c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</row>
    <row r="70" spans="17:48" s="2" customFormat="1" ht="12.95" customHeight="1" x14ac:dyDescent="0.25">
      <c r="AJ70" s="12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7:48" s="2" customFormat="1" ht="12.95" customHeight="1" x14ac:dyDescent="0.25">
      <c r="AJ71" s="8" t="s">
        <v>40</v>
      </c>
      <c r="AK71" s="14" t="s">
        <v>20</v>
      </c>
      <c r="AL71" s="14" t="s">
        <v>21</v>
      </c>
      <c r="AM71" s="14" t="s">
        <v>22</v>
      </c>
      <c r="AN71" s="14" t="s">
        <v>23</v>
      </c>
      <c r="AO71" s="14" t="s">
        <v>24</v>
      </c>
      <c r="AP71" s="14" t="s">
        <v>25</v>
      </c>
      <c r="AQ71" s="14" t="s">
        <v>26</v>
      </c>
      <c r="AR71" s="14" t="s">
        <v>27</v>
      </c>
      <c r="AS71" s="14" t="s">
        <v>28</v>
      </c>
      <c r="AT71" s="14">
        <v>2012</v>
      </c>
      <c r="AU71" s="14">
        <v>2013</v>
      </c>
      <c r="AV71" s="16" t="s">
        <v>50</v>
      </c>
    </row>
    <row r="72" spans="17:48" s="2" customFormat="1" ht="12.95" customHeight="1" x14ac:dyDescent="0.25">
      <c r="AJ72" s="11" t="s">
        <v>1</v>
      </c>
      <c r="AK72" s="15">
        <v>29185</v>
      </c>
      <c r="AL72" s="9">
        <v>29494</v>
      </c>
      <c r="AM72" s="9">
        <v>25409</v>
      </c>
      <c r="AN72" s="9">
        <v>28427</v>
      </c>
      <c r="AO72" s="9">
        <v>34728</v>
      </c>
      <c r="AP72" s="9">
        <v>30338</v>
      </c>
      <c r="AQ72" s="9">
        <v>28316</v>
      </c>
      <c r="AR72" s="9">
        <v>28401</v>
      </c>
      <c r="AS72" s="9">
        <v>27209</v>
      </c>
      <c r="AT72" s="9">
        <v>26519</v>
      </c>
      <c r="AU72" s="9">
        <v>28096</v>
      </c>
      <c r="AV72" s="16"/>
    </row>
    <row r="73" spans="17:48" s="2" customFormat="1" ht="12.95" customHeight="1" x14ac:dyDescent="0.2">
      <c r="AJ73" s="11" t="s">
        <v>49</v>
      </c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</row>
    <row r="74" spans="17:48" s="2" customFormat="1" ht="12.95" customHeight="1" x14ac:dyDescent="0.2">
      <c r="AJ74" s="11" t="s">
        <v>2</v>
      </c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</row>
    <row r="75" spans="17:48" s="2" customFormat="1" ht="12.95" customHeight="1" x14ac:dyDescent="0.25">
      <c r="AJ75" s="8"/>
      <c r="AK75" s="4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</row>
    <row r="76" spans="17:48" s="2" customFormat="1" ht="12.95" customHeight="1" x14ac:dyDescent="0.25">
      <c r="AJ76" s="8" t="s">
        <v>39</v>
      </c>
      <c r="AK76" s="14" t="s">
        <v>20</v>
      </c>
      <c r="AL76" s="14" t="s">
        <v>21</v>
      </c>
      <c r="AM76" s="14" t="s">
        <v>22</v>
      </c>
      <c r="AN76" s="14" t="s">
        <v>23</v>
      </c>
      <c r="AO76" s="14" t="s">
        <v>24</v>
      </c>
      <c r="AP76" s="14" t="s">
        <v>25</v>
      </c>
      <c r="AQ76" s="14" t="s">
        <v>26</v>
      </c>
      <c r="AR76" s="14" t="s">
        <v>27</v>
      </c>
      <c r="AS76" s="14" t="s">
        <v>28</v>
      </c>
      <c r="AT76" s="14">
        <v>2012</v>
      </c>
      <c r="AU76" s="14">
        <v>2013</v>
      </c>
      <c r="AV76" s="16"/>
    </row>
    <row r="77" spans="17:48" s="2" customFormat="1" ht="12.95" customHeight="1" x14ac:dyDescent="0.2">
      <c r="Q77" s="26"/>
      <c r="R77" s="26"/>
      <c r="S77" s="26"/>
      <c r="T77" s="26"/>
      <c r="U77" s="26"/>
      <c r="AJ77" s="11" t="s">
        <v>1</v>
      </c>
      <c r="AK77" s="7">
        <v>27943</v>
      </c>
      <c r="AL77" s="7">
        <v>30533</v>
      </c>
      <c r="AM77" s="7">
        <v>29752</v>
      </c>
      <c r="AN77" s="7">
        <v>30248</v>
      </c>
      <c r="AO77" s="7">
        <v>29985</v>
      </c>
      <c r="AP77" s="7">
        <v>33750</v>
      </c>
      <c r="AQ77" s="7">
        <v>30049</v>
      </c>
      <c r="AR77" s="7">
        <v>30232</v>
      </c>
      <c r="AS77" s="7">
        <v>31076</v>
      </c>
      <c r="AT77" s="7">
        <v>29000</v>
      </c>
      <c r="AU77" s="7">
        <v>28295</v>
      </c>
    </row>
    <row r="78" spans="17:48" s="2" customFormat="1" ht="12.95" customHeight="1" x14ac:dyDescent="0.2">
      <c r="Q78" s="26"/>
      <c r="R78" s="26"/>
      <c r="S78" s="26"/>
      <c r="T78" s="26"/>
      <c r="U78" s="26"/>
      <c r="AJ78" s="11" t="s">
        <v>49</v>
      </c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</row>
    <row r="79" spans="17:48" s="2" customFormat="1" ht="12.95" customHeight="1" x14ac:dyDescent="0.2">
      <c r="Q79" s="26" t="s">
        <v>60</v>
      </c>
      <c r="R79" s="26" t="s">
        <v>60</v>
      </c>
      <c r="S79" s="26" t="s">
        <v>60</v>
      </c>
      <c r="T79" s="26" t="s">
        <v>60</v>
      </c>
      <c r="U79" s="26" t="s">
        <v>60</v>
      </c>
      <c r="W79" s="2">
        <f t="shared" ref="W79:W81" si="5">SUM(P79+V79)</f>
        <v>0</v>
      </c>
      <c r="AJ79" s="11" t="s">
        <v>2</v>
      </c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</row>
    <row r="80" spans="17:48" s="2" customFormat="1" ht="12.95" customHeight="1" x14ac:dyDescent="0.2">
      <c r="Q80" s="26" t="s">
        <v>60</v>
      </c>
      <c r="R80" s="26" t="s">
        <v>60</v>
      </c>
      <c r="S80" s="26" t="s">
        <v>60</v>
      </c>
      <c r="T80" s="26" t="s">
        <v>60</v>
      </c>
      <c r="U80" s="26" t="s">
        <v>60</v>
      </c>
      <c r="W80" s="2">
        <f t="shared" si="5"/>
        <v>0</v>
      </c>
      <c r="AJ80" s="3"/>
    </row>
    <row r="81" spans="17:48" s="2" customFormat="1" ht="12.95" customHeight="1" x14ac:dyDescent="0.25">
      <c r="Q81" s="26" t="s">
        <v>60</v>
      </c>
      <c r="R81" s="26" t="s">
        <v>60</v>
      </c>
      <c r="S81" s="26" t="s">
        <v>60</v>
      </c>
      <c r="T81" s="26" t="s">
        <v>60</v>
      </c>
      <c r="U81" s="26" t="s">
        <v>60</v>
      </c>
      <c r="W81" s="2">
        <f t="shared" si="5"/>
        <v>0</v>
      </c>
      <c r="AJ81" s="8" t="s">
        <v>41</v>
      </c>
      <c r="AK81" s="14" t="s">
        <v>20</v>
      </c>
      <c r="AL81" s="14" t="s">
        <v>21</v>
      </c>
      <c r="AM81" s="14" t="s">
        <v>22</v>
      </c>
      <c r="AN81" s="14" t="s">
        <v>23</v>
      </c>
      <c r="AO81" s="14" t="s">
        <v>24</v>
      </c>
      <c r="AP81" s="14" t="s">
        <v>25</v>
      </c>
      <c r="AQ81" s="14" t="s">
        <v>26</v>
      </c>
      <c r="AR81" s="14" t="s">
        <v>27</v>
      </c>
      <c r="AS81" s="14" t="s">
        <v>28</v>
      </c>
      <c r="AT81" s="14">
        <v>2012</v>
      </c>
      <c r="AU81" s="14">
        <v>2013</v>
      </c>
    </row>
    <row r="82" spans="17:48" s="2" customFormat="1" ht="12.95" customHeight="1" x14ac:dyDescent="0.2">
      <c r="Q82" s="26" t="s">
        <v>60</v>
      </c>
      <c r="R82" s="26" t="s">
        <v>60</v>
      </c>
      <c r="S82" s="26" t="s">
        <v>60</v>
      </c>
      <c r="T82" s="26" t="s">
        <v>60</v>
      </c>
      <c r="U82" s="26" t="s">
        <v>60</v>
      </c>
      <c r="W82" s="2">
        <f>SUM(P82+V82)</f>
        <v>0</v>
      </c>
      <c r="AJ82" s="11" t="s">
        <v>1</v>
      </c>
      <c r="AK82" s="7">
        <v>57128</v>
      </c>
      <c r="AL82" s="7">
        <v>60027</v>
      </c>
      <c r="AM82" s="7">
        <v>55161</v>
      </c>
      <c r="AN82" s="7">
        <v>58675</v>
      </c>
      <c r="AO82" s="7">
        <v>64713</v>
      </c>
      <c r="AP82" s="7">
        <v>64088</v>
      </c>
      <c r="AQ82" s="7">
        <v>58365</v>
      </c>
      <c r="AR82" s="7">
        <v>58633</v>
      </c>
      <c r="AS82" s="7">
        <v>58285</v>
      </c>
      <c r="AT82" s="7">
        <v>55519</v>
      </c>
      <c r="AU82" s="7">
        <v>56391</v>
      </c>
    </row>
    <row r="83" spans="17:48" s="2" customFormat="1" ht="12.95" customHeight="1" x14ac:dyDescent="0.2">
      <c r="Q83" s="26" t="s">
        <v>60</v>
      </c>
      <c r="R83" s="26" t="s">
        <v>60</v>
      </c>
      <c r="S83" s="26" t="s">
        <v>60</v>
      </c>
      <c r="T83" s="26" t="s">
        <v>60</v>
      </c>
      <c r="U83" s="26" t="s">
        <v>60</v>
      </c>
      <c r="W83" s="2">
        <f t="shared" ref="W83:W87" si="6">SUM(P83+V83)</f>
        <v>0</v>
      </c>
      <c r="AJ83" s="11" t="s">
        <v>49</v>
      </c>
    </row>
    <row r="84" spans="17:48" s="2" customFormat="1" ht="12.95" customHeight="1" x14ac:dyDescent="0.2">
      <c r="Q84" s="26" t="s">
        <v>60</v>
      </c>
      <c r="R84" s="26" t="s">
        <v>60</v>
      </c>
      <c r="S84" s="26" t="s">
        <v>60</v>
      </c>
      <c r="T84" s="26" t="s">
        <v>60</v>
      </c>
      <c r="U84" s="26" t="s">
        <v>60</v>
      </c>
      <c r="W84" s="2">
        <f t="shared" si="6"/>
        <v>0</v>
      </c>
      <c r="AJ84" s="11" t="s">
        <v>2</v>
      </c>
    </row>
    <row r="85" spans="17:48" s="2" customFormat="1" ht="12.95" customHeight="1" x14ac:dyDescent="0.2">
      <c r="Q85" s="26" t="s">
        <v>60</v>
      </c>
      <c r="R85" s="26" t="s">
        <v>60</v>
      </c>
      <c r="S85" s="26" t="s">
        <v>60</v>
      </c>
      <c r="T85" s="26" t="s">
        <v>60</v>
      </c>
      <c r="U85" s="26" t="s">
        <v>60</v>
      </c>
      <c r="W85" s="2">
        <f t="shared" si="6"/>
        <v>0</v>
      </c>
      <c r="AJ85" s="11"/>
    </row>
    <row r="86" spans="17:48" s="2" customFormat="1" ht="12.95" customHeight="1" x14ac:dyDescent="0.25">
      <c r="Q86" s="26" t="s">
        <v>60</v>
      </c>
      <c r="R86" s="26" t="s">
        <v>60</v>
      </c>
      <c r="S86" s="26" t="s">
        <v>60</v>
      </c>
      <c r="T86" s="26" t="s">
        <v>60</v>
      </c>
      <c r="U86" s="26" t="s">
        <v>60</v>
      </c>
      <c r="W86" s="2">
        <f t="shared" si="6"/>
        <v>0</v>
      </c>
      <c r="AJ86" s="12" t="s">
        <v>44</v>
      </c>
      <c r="AK86" s="4">
        <v>2002</v>
      </c>
      <c r="AL86" s="16" t="s">
        <v>20</v>
      </c>
      <c r="AM86" s="16" t="s">
        <v>21</v>
      </c>
      <c r="AN86" s="16" t="s">
        <v>22</v>
      </c>
      <c r="AO86" s="16" t="s">
        <v>23</v>
      </c>
      <c r="AP86" s="16" t="s">
        <v>24</v>
      </c>
      <c r="AQ86" s="16" t="s">
        <v>25</v>
      </c>
      <c r="AR86" s="16" t="s">
        <v>26</v>
      </c>
      <c r="AS86" s="16" t="s">
        <v>27</v>
      </c>
      <c r="AT86" s="16" t="s">
        <v>28</v>
      </c>
      <c r="AU86" s="16">
        <v>2012</v>
      </c>
      <c r="AV86" s="16">
        <v>2013</v>
      </c>
    </row>
    <row r="87" spans="17:48" s="2" customFormat="1" ht="12.95" customHeight="1" x14ac:dyDescent="0.2">
      <c r="Q87" s="28" t="s">
        <v>60</v>
      </c>
      <c r="R87" s="28" t="s">
        <v>60</v>
      </c>
      <c r="S87" s="28" t="s">
        <v>60</v>
      </c>
      <c r="T87" s="28" t="s">
        <v>60</v>
      </c>
      <c r="U87" s="28" t="s">
        <v>60</v>
      </c>
      <c r="W87" s="2">
        <f t="shared" si="6"/>
        <v>0</v>
      </c>
      <c r="AJ87" s="17" t="s">
        <v>3</v>
      </c>
      <c r="AK87" s="7">
        <v>1658</v>
      </c>
      <c r="AL87" s="7">
        <v>1189</v>
      </c>
      <c r="AM87" s="7">
        <v>987</v>
      </c>
      <c r="AN87" s="7">
        <v>1309</v>
      </c>
      <c r="AO87" s="7">
        <v>1499</v>
      </c>
      <c r="AP87" s="7">
        <v>1659</v>
      </c>
      <c r="AQ87" s="7">
        <v>1567</v>
      </c>
      <c r="AR87" s="7">
        <v>1207</v>
      </c>
      <c r="AS87" s="7">
        <v>1229</v>
      </c>
      <c r="AT87" s="7">
        <v>1213</v>
      </c>
      <c r="AU87" s="7">
        <v>1448</v>
      </c>
      <c r="AV87" s="7">
        <v>1170</v>
      </c>
    </row>
    <row r="88" spans="17:48" s="2" customFormat="1" ht="12.95" customHeight="1" x14ac:dyDescent="0.2">
      <c r="AJ88" s="17" t="s">
        <v>4</v>
      </c>
      <c r="AK88" s="7">
        <v>4376</v>
      </c>
      <c r="AL88" s="7">
        <v>3117</v>
      </c>
      <c r="AM88" s="7">
        <v>3964</v>
      </c>
      <c r="AN88" s="7">
        <v>3730</v>
      </c>
      <c r="AO88" s="7">
        <v>3655</v>
      </c>
      <c r="AP88" s="7">
        <v>3915</v>
      </c>
      <c r="AQ88" s="7">
        <v>3633</v>
      </c>
      <c r="AR88" s="7">
        <v>3221</v>
      </c>
      <c r="AS88" s="7">
        <v>2535</v>
      </c>
      <c r="AT88" s="7">
        <v>2089</v>
      </c>
      <c r="AU88" s="7">
        <v>1921</v>
      </c>
      <c r="AV88" s="7">
        <v>2676</v>
      </c>
    </row>
    <row r="89" spans="17:48" s="2" customFormat="1" ht="12.95" customHeight="1" x14ac:dyDescent="0.2">
      <c r="Q89" s="26" t="s">
        <v>60</v>
      </c>
      <c r="R89" s="26" t="s">
        <v>60</v>
      </c>
      <c r="S89" s="26" t="s">
        <v>60</v>
      </c>
      <c r="T89" s="26" t="s">
        <v>60</v>
      </c>
      <c r="U89" s="26" t="s">
        <v>60</v>
      </c>
      <c r="V89" s="26" t="s">
        <v>60</v>
      </c>
      <c r="AJ89" s="17" t="s">
        <v>5</v>
      </c>
      <c r="AK89" s="7">
        <v>3222</v>
      </c>
      <c r="AL89" s="7">
        <v>3366</v>
      </c>
      <c r="AM89" s="7">
        <v>3302</v>
      </c>
      <c r="AN89" s="7">
        <v>3519</v>
      </c>
      <c r="AO89" s="7">
        <v>3320</v>
      </c>
      <c r="AP89" s="7">
        <v>3029</v>
      </c>
      <c r="AQ89" s="7">
        <v>2717</v>
      </c>
      <c r="AR89" s="7">
        <v>2888</v>
      </c>
      <c r="AS89" s="7">
        <v>2280</v>
      </c>
      <c r="AT89" s="7">
        <v>2040</v>
      </c>
      <c r="AU89" s="7">
        <v>1696</v>
      </c>
      <c r="AV89" s="7">
        <v>1484</v>
      </c>
    </row>
    <row r="90" spans="17:48" s="2" customFormat="1" ht="12.95" customHeight="1" x14ac:dyDescent="0.2">
      <c r="Q90" s="26" t="s">
        <v>60</v>
      </c>
      <c r="R90" s="26" t="s">
        <v>60</v>
      </c>
      <c r="S90" s="26" t="s">
        <v>60</v>
      </c>
      <c r="T90" s="26" t="s">
        <v>60</v>
      </c>
      <c r="U90" s="26" t="s">
        <v>60</v>
      </c>
      <c r="V90" s="26" t="s">
        <v>60</v>
      </c>
      <c r="AJ90" s="17" t="s">
        <v>6</v>
      </c>
      <c r="AK90" s="7">
        <v>794</v>
      </c>
      <c r="AL90" s="7">
        <v>1221</v>
      </c>
      <c r="AM90" s="7">
        <v>1188</v>
      </c>
      <c r="AN90" s="7">
        <v>890</v>
      </c>
      <c r="AO90" s="7">
        <v>677</v>
      </c>
      <c r="AP90" s="7">
        <v>603</v>
      </c>
      <c r="AQ90" s="7">
        <v>729</v>
      </c>
      <c r="AR90" s="7">
        <v>794</v>
      </c>
      <c r="AS90" s="7">
        <v>561</v>
      </c>
      <c r="AT90" s="7">
        <v>511</v>
      </c>
      <c r="AU90" s="7">
        <v>455</v>
      </c>
      <c r="AV90" s="7">
        <v>566</v>
      </c>
    </row>
    <row r="91" spans="17:48" s="2" customFormat="1" ht="12.95" customHeight="1" x14ac:dyDescent="0.2">
      <c r="Q91" s="26" t="s">
        <v>60</v>
      </c>
      <c r="R91" s="26" t="s">
        <v>60</v>
      </c>
      <c r="S91" s="26" t="s">
        <v>60</v>
      </c>
      <c r="T91" s="26" t="s">
        <v>60</v>
      </c>
      <c r="U91" s="26" t="s">
        <v>60</v>
      </c>
      <c r="V91" s="26" t="s">
        <v>60</v>
      </c>
      <c r="AJ91" s="17" t="s">
        <v>7</v>
      </c>
      <c r="AK91" s="7">
        <v>7030</v>
      </c>
      <c r="AL91" s="7">
        <v>6810</v>
      </c>
      <c r="AM91" s="7">
        <v>7000</v>
      </c>
      <c r="AN91" s="7">
        <v>6708</v>
      </c>
      <c r="AO91" s="7">
        <v>7456</v>
      </c>
      <c r="AP91" s="7">
        <v>7721</v>
      </c>
      <c r="AQ91" s="7">
        <v>7111</v>
      </c>
      <c r="AR91" s="7">
        <v>7142</v>
      </c>
      <c r="AS91" s="7">
        <v>5803</v>
      </c>
      <c r="AT91" s="7">
        <v>5393</v>
      </c>
      <c r="AU91" s="7">
        <v>5499</v>
      </c>
      <c r="AV91" s="7">
        <v>5188</v>
      </c>
    </row>
    <row r="92" spans="17:48" s="2" customFormat="1" ht="12.95" customHeight="1" x14ac:dyDescent="0.2">
      <c r="Q92" s="26" t="s">
        <v>60</v>
      </c>
      <c r="R92" s="26" t="s">
        <v>60</v>
      </c>
      <c r="S92" s="26" t="s">
        <v>60</v>
      </c>
      <c r="T92" s="26" t="s">
        <v>60</v>
      </c>
      <c r="U92" s="26" t="s">
        <v>60</v>
      </c>
      <c r="V92" s="26" t="s">
        <v>60</v>
      </c>
      <c r="AJ92" s="17" t="s">
        <v>8</v>
      </c>
      <c r="AK92" s="7">
        <v>1753</v>
      </c>
      <c r="AL92" s="7">
        <v>1531</v>
      </c>
      <c r="AM92" s="7">
        <v>1769</v>
      </c>
      <c r="AN92" s="7">
        <v>1423</v>
      </c>
      <c r="AO92" s="7">
        <v>1360</v>
      </c>
      <c r="AP92" s="7">
        <v>1369</v>
      </c>
      <c r="AQ92" s="7">
        <v>1416</v>
      </c>
      <c r="AR92" s="7">
        <v>1447</v>
      </c>
      <c r="AS92" s="7">
        <v>1587</v>
      </c>
      <c r="AT92" s="7">
        <v>1684</v>
      </c>
      <c r="AU92" s="7">
        <v>1882</v>
      </c>
      <c r="AV92" s="7">
        <v>1587</v>
      </c>
    </row>
    <row r="93" spans="17:48" s="2" customFormat="1" ht="12.95" customHeight="1" x14ac:dyDescent="0.2">
      <c r="AJ93" s="17" t="s">
        <v>9</v>
      </c>
      <c r="AK93" s="7">
        <v>5868</v>
      </c>
      <c r="AL93" s="7">
        <v>5953</v>
      </c>
      <c r="AM93" s="7">
        <v>5384</v>
      </c>
      <c r="AN93" s="7">
        <v>5077</v>
      </c>
      <c r="AO93" s="7">
        <v>4851</v>
      </c>
      <c r="AP93" s="7">
        <v>4814</v>
      </c>
      <c r="AQ93" s="7">
        <v>4448</v>
      </c>
      <c r="AR93" s="7">
        <v>4177</v>
      </c>
      <c r="AS93" s="7">
        <v>3627</v>
      </c>
      <c r="AT93" s="7">
        <v>3269</v>
      </c>
      <c r="AU93" s="7">
        <v>3256</v>
      </c>
      <c r="AV93" s="7">
        <v>2746</v>
      </c>
    </row>
    <row r="94" spans="17:48" s="2" customFormat="1" ht="12.95" customHeight="1" x14ac:dyDescent="0.2">
      <c r="AJ94" s="17" t="s">
        <v>10</v>
      </c>
      <c r="AK94" s="7">
        <v>1728</v>
      </c>
      <c r="AL94" s="7">
        <v>1390</v>
      </c>
      <c r="AM94" s="7">
        <v>1716</v>
      </c>
      <c r="AN94" s="7">
        <v>1427</v>
      </c>
      <c r="AO94" s="7">
        <v>1547</v>
      </c>
      <c r="AP94" s="7">
        <v>1600</v>
      </c>
      <c r="AQ94" s="7">
        <v>1898</v>
      </c>
      <c r="AR94" s="7">
        <v>1640</v>
      </c>
      <c r="AS94" s="7">
        <v>1402</v>
      </c>
      <c r="AT94" s="7">
        <v>1162</v>
      </c>
      <c r="AU94" s="7">
        <v>1094</v>
      </c>
      <c r="AV94" s="7">
        <v>651</v>
      </c>
    </row>
    <row r="95" spans="17:48" s="2" customFormat="1" ht="12.95" customHeight="1" x14ac:dyDescent="0.2">
      <c r="AJ95" s="17" t="s">
        <v>11</v>
      </c>
      <c r="AK95" s="7">
        <v>7922</v>
      </c>
      <c r="AL95" s="7">
        <v>7839</v>
      </c>
      <c r="AM95" s="7">
        <v>8250</v>
      </c>
      <c r="AN95" s="7">
        <v>7267</v>
      </c>
      <c r="AO95" s="7">
        <v>6999</v>
      </c>
      <c r="AP95" s="7">
        <v>6177</v>
      </c>
      <c r="AQ95" s="7">
        <v>7337</v>
      </c>
      <c r="AR95" s="7">
        <v>7076</v>
      </c>
      <c r="AS95" s="7">
        <v>6495</v>
      </c>
      <c r="AT95" s="7">
        <v>5375</v>
      </c>
      <c r="AU95" s="7">
        <v>5396</v>
      </c>
      <c r="AV95" s="7">
        <v>5399</v>
      </c>
    </row>
    <row r="96" spans="17:48" s="2" customFormat="1" ht="12.95" customHeight="1" x14ac:dyDescent="0.2">
      <c r="AJ96" s="17" t="s">
        <v>12</v>
      </c>
      <c r="AK96" s="7">
        <v>1252</v>
      </c>
      <c r="AL96" s="7">
        <v>1267</v>
      </c>
      <c r="AM96" s="7">
        <v>1228</v>
      </c>
      <c r="AN96" s="7">
        <v>1929</v>
      </c>
      <c r="AO96" s="7">
        <v>2115</v>
      </c>
      <c r="AP96" s="7">
        <v>2644</v>
      </c>
      <c r="AQ96" s="7">
        <v>2423</v>
      </c>
      <c r="AR96" s="7">
        <v>2201</v>
      </c>
      <c r="AS96" s="7">
        <v>2104</v>
      </c>
      <c r="AT96" s="7">
        <v>2019</v>
      </c>
      <c r="AU96" s="7">
        <v>2028</v>
      </c>
      <c r="AV96" s="7">
        <v>1973</v>
      </c>
    </row>
    <row r="97" spans="1:48" ht="12.95" customHeight="1" x14ac:dyDescent="0.2">
      <c r="A97" s="2"/>
      <c r="AJ97" s="17" t="s">
        <v>13</v>
      </c>
      <c r="AK97" s="7">
        <v>2497</v>
      </c>
      <c r="AL97" s="7">
        <v>2077</v>
      </c>
      <c r="AM97" s="7">
        <v>1847</v>
      </c>
      <c r="AN97" s="7">
        <v>2001</v>
      </c>
      <c r="AO97" s="7">
        <v>1643</v>
      </c>
      <c r="AP97" s="7">
        <v>1483</v>
      </c>
      <c r="AQ97" s="7">
        <v>2521</v>
      </c>
      <c r="AR97" s="7">
        <v>1223</v>
      </c>
      <c r="AS97" s="7">
        <v>1632</v>
      </c>
      <c r="AT97" s="7">
        <v>1924</v>
      </c>
      <c r="AU97" s="7">
        <v>1575</v>
      </c>
      <c r="AV97" s="7">
        <v>1445</v>
      </c>
    </row>
    <row r="98" spans="1:48" ht="12.95" customHeight="1" x14ac:dyDescent="0.2">
      <c r="A98" s="2"/>
      <c r="AJ98" s="18" t="s">
        <v>14</v>
      </c>
      <c r="AK98" s="19">
        <v>3493</v>
      </c>
      <c r="AL98" s="19">
        <v>3594</v>
      </c>
      <c r="AM98" s="19">
        <v>3081</v>
      </c>
      <c r="AN98" s="19">
        <v>3535</v>
      </c>
      <c r="AO98" s="19">
        <v>4678</v>
      </c>
      <c r="AP98" s="19">
        <v>5289</v>
      </c>
      <c r="AQ98" s="19">
        <v>5925</v>
      </c>
      <c r="AR98" s="19">
        <v>5179</v>
      </c>
      <c r="AS98" s="19">
        <v>4691</v>
      </c>
      <c r="AT98" s="19">
        <v>4995</v>
      </c>
      <c r="AU98" s="19">
        <v>4817</v>
      </c>
      <c r="AV98" s="19">
        <v>5002</v>
      </c>
    </row>
    <row r="99" spans="1:48" ht="12.95" customHeight="1" x14ac:dyDescent="0.2">
      <c r="A99" s="2"/>
      <c r="AJ99" s="18" t="s">
        <v>42</v>
      </c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</row>
    <row r="100" spans="1:48" ht="12.95" customHeight="1" x14ac:dyDescent="0.2">
      <c r="A100" s="2"/>
      <c r="AJ100" s="17" t="s">
        <v>15</v>
      </c>
    </row>
    <row r="101" spans="1:48" ht="12.95" customHeight="1" x14ac:dyDescent="0.2">
      <c r="A101" s="2"/>
      <c r="AJ101" s="17" t="s">
        <v>16</v>
      </c>
    </row>
    <row r="102" spans="1:48" ht="12.95" customHeight="1" x14ac:dyDescent="0.2">
      <c r="A102" s="2"/>
      <c r="AJ102" s="17" t="s">
        <v>43</v>
      </c>
    </row>
    <row r="103" spans="1:48" ht="12.95" customHeight="1" x14ac:dyDescent="0.2">
      <c r="A103" s="2"/>
      <c r="AJ103" s="18" t="s">
        <v>17</v>
      </c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</row>
    <row r="104" spans="1:48" ht="12.95" customHeight="1" x14ac:dyDescent="0.2">
      <c r="A104" s="2"/>
    </row>
    <row r="105" spans="1:48" ht="12.95" customHeight="1" x14ac:dyDescent="0.25"/>
    <row r="106" spans="1:48" ht="12.95" customHeight="1" x14ac:dyDescent="0.25">
      <c r="A106" s="2"/>
      <c r="AJ106" s="21" t="s">
        <v>45</v>
      </c>
      <c r="AK106" s="16" t="s">
        <v>20</v>
      </c>
      <c r="AL106" s="16" t="s">
        <v>21</v>
      </c>
      <c r="AM106" s="16" t="s">
        <v>22</v>
      </c>
      <c r="AN106" s="16" t="s">
        <v>23</v>
      </c>
      <c r="AO106" s="16" t="s">
        <v>24</v>
      </c>
      <c r="AP106" s="16" t="s">
        <v>25</v>
      </c>
      <c r="AQ106" s="16" t="s">
        <v>26</v>
      </c>
      <c r="AR106" s="16" t="s">
        <v>27</v>
      </c>
      <c r="AS106" s="16" t="s">
        <v>28</v>
      </c>
      <c r="AT106" s="16">
        <v>2012</v>
      </c>
      <c r="AU106" s="16">
        <v>2013</v>
      </c>
    </row>
    <row r="107" spans="1:48" ht="12.95" customHeight="1" x14ac:dyDescent="0.2">
      <c r="A107" s="2"/>
      <c r="AJ107" s="17" t="s">
        <v>3</v>
      </c>
      <c r="AK107" s="7">
        <v>830</v>
      </c>
      <c r="AL107" s="7">
        <v>583</v>
      </c>
      <c r="AM107" s="7">
        <v>434</v>
      </c>
      <c r="AN107" s="7">
        <v>747</v>
      </c>
      <c r="AO107" s="7">
        <v>545</v>
      </c>
      <c r="AP107" s="7">
        <v>951</v>
      </c>
      <c r="AQ107" s="7">
        <v>830</v>
      </c>
      <c r="AR107" s="7">
        <v>1455</v>
      </c>
      <c r="AS107" s="7">
        <v>1306</v>
      </c>
      <c r="AT107" s="7">
        <v>1611</v>
      </c>
      <c r="AU107" s="7">
        <v>1058</v>
      </c>
    </row>
    <row r="108" spans="1:48" ht="12.95" customHeight="1" x14ac:dyDescent="0.2">
      <c r="A108" s="2"/>
      <c r="AJ108" s="17" t="s">
        <v>4</v>
      </c>
      <c r="AK108" s="7">
        <v>3645</v>
      </c>
      <c r="AL108" s="7">
        <v>4280</v>
      </c>
      <c r="AM108" s="7">
        <v>5085</v>
      </c>
      <c r="AN108" s="7">
        <v>4337</v>
      </c>
      <c r="AO108" s="7">
        <v>5192</v>
      </c>
      <c r="AP108" s="7">
        <v>5017</v>
      </c>
      <c r="AQ108" s="7">
        <v>4591</v>
      </c>
      <c r="AR108" s="7">
        <v>3597</v>
      </c>
      <c r="AS108" s="7">
        <v>2925</v>
      </c>
      <c r="AT108" s="7">
        <v>2755</v>
      </c>
      <c r="AU108" s="7">
        <v>3519</v>
      </c>
    </row>
    <row r="109" spans="1:48" ht="12.95" customHeight="1" x14ac:dyDescent="0.2">
      <c r="A109" s="2"/>
      <c r="AJ109" s="17" t="s">
        <v>5</v>
      </c>
      <c r="AK109" s="7">
        <v>2233</v>
      </c>
      <c r="AL109" s="7">
        <v>2286</v>
      </c>
      <c r="AM109" s="7">
        <v>2043</v>
      </c>
      <c r="AN109" s="7">
        <v>3092</v>
      </c>
      <c r="AO109" s="7">
        <v>2498</v>
      </c>
      <c r="AP109" s="7">
        <v>1894</v>
      </c>
      <c r="AQ109" s="7">
        <v>2012</v>
      </c>
      <c r="AR109" s="7">
        <v>2240</v>
      </c>
      <c r="AS109" s="7">
        <v>1720</v>
      </c>
      <c r="AT109" s="7">
        <v>1092</v>
      </c>
      <c r="AU109" s="7">
        <v>1480</v>
      </c>
    </row>
    <row r="110" spans="1:48" ht="12.95" customHeight="1" x14ac:dyDescent="0.2">
      <c r="A110" s="2"/>
      <c r="AJ110" s="17" t="s">
        <v>6</v>
      </c>
      <c r="AK110" s="7">
        <v>691</v>
      </c>
      <c r="AL110" s="7">
        <v>449</v>
      </c>
      <c r="AM110" s="7">
        <v>176</v>
      </c>
      <c r="AN110" s="7">
        <v>388</v>
      </c>
      <c r="AO110" s="7">
        <v>340</v>
      </c>
      <c r="AP110" s="7">
        <v>217</v>
      </c>
      <c r="AQ110" s="7">
        <v>133</v>
      </c>
      <c r="AR110" s="7">
        <v>86</v>
      </c>
      <c r="AS110" s="7">
        <v>46</v>
      </c>
      <c r="AT110" s="7">
        <v>189</v>
      </c>
      <c r="AU110" s="7">
        <v>791</v>
      </c>
    </row>
    <row r="111" spans="1:48" ht="12.95" customHeight="1" x14ac:dyDescent="0.2">
      <c r="A111" s="2"/>
      <c r="AJ111" s="17" t="s">
        <v>7</v>
      </c>
      <c r="AK111" s="7">
        <v>3927</v>
      </c>
      <c r="AL111" s="7">
        <v>3776</v>
      </c>
      <c r="AM111" s="7">
        <v>3966</v>
      </c>
      <c r="AN111" s="7">
        <v>4605</v>
      </c>
      <c r="AO111" s="7">
        <v>4734</v>
      </c>
      <c r="AP111" s="7">
        <v>4981</v>
      </c>
      <c r="AQ111" s="7">
        <v>4403</v>
      </c>
      <c r="AR111" s="7">
        <v>3483</v>
      </c>
      <c r="AS111" s="7">
        <v>4088</v>
      </c>
      <c r="AT111" s="7">
        <v>3783</v>
      </c>
      <c r="AU111" s="7">
        <v>3346</v>
      </c>
    </row>
    <row r="112" spans="1:48" ht="12.95" customHeight="1" x14ac:dyDescent="0.2">
      <c r="A112" s="2"/>
      <c r="AJ112" s="17" t="s">
        <v>8</v>
      </c>
      <c r="AK112" s="7">
        <v>1822</v>
      </c>
      <c r="AL112" s="7">
        <v>2122</v>
      </c>
      <c r="AM112" s="7">
        <v>1850</v>
      </c>
      <c r="AN112" s="7">
        <v>1709</v>
      </c>
      <c r="AO112" s="7">
        <v>1690</v>
      </c>
      <c r="AP112" s="7">
        <v>1736</v>
      </c>
      <c r="AQ112" s="7">
        <v>1606</v>
      </c>
      <c r="AR112" s="7">
        <v>1817</v>
      </c>
      <c r="AS112" s="7">
        <v>1740</v>
      </c>
      <c r="AT112" s="7">
        <v>2074</v>
      </c>
      <c r="AU112" s="7">
        <v>1841</v>
      </c>
    </row>
    <row r="113" spans="16:47" s="2" customFormat="1" ht="12.95" customHeight="1" x14ac:dyDescent="0.2">
      <c r="AJ113" s="17" t="s">
        <v>9</v>
      </c>
      <c r="AK113" s="7">
        <v>5286</v>
      </c>
      <c r="AL113" s="7">
        <v>4930</v>
      </c>
      <c r="AM113" s="7">
        <v>3969</v>
      </c>
      <c r="AN113" s="7">
        <v>4282</v>
      </c>
      <c r="AO113" s="7">
        <v>3675</v>
      </c>
      <c r="AP113" s="7">
        <v>3718</v>
      </c>
      <c r="AQ113" s="7">
        <v>3515</v>
      </c>
      <c r="AR113" s="7">
        <v>3052</v>
      </c>
      <c r="AS113" s="7">
        <v>2158</v>
      </c>
      <c r="AT113" s="7">
        <v>2350</v>
      </c>
      <c r="AU113" s="7">
        <v>2237</v>
      </c>
    </row>
    <row r="114" spans="16:47" s="2" customFormat="1" ht="12.95" customHeight="1" x14ac:dyDescent="0.2">
      <c r="AJ114" s="17" t="s">
        <v>10</v>
      </c>
      <c r="AK114" s="7">
        <v>972</v>
      </c>
      <c r="AL114" s="7">
        <v>1127</v>
      </c>
      <c r="AM114" s="7">
        <v>1120</v>
      </c>
      <c r="AN114" s="7">
        <v>762</v>
      </c>
      <c r="AO114" s="7">
        <v>945</v>
      </c>
      <c r="AP114" s="7">
        <v>1021</v>
      </c>
      <c r="AQ114" s="7">
        <v>821</v>
      </c>
      <c r="AR114" s="7">
        <v>937</v>
      </c>
      <c r="AS114" s="7">
        <v>855</v>
      </c>
      <c r="AT114" s="7">
        <v>977</v>
      </c>
      <c r="AU114" s="7">
        <v>1170</v>
      </c>
    </row>
    <row r="115" spans="16:47" s="2" customFormat="1" ht="12.95" customHeight="1" x14ac:dyDescent="0.2">
      <c r="AJ115" s="17" t="s">
        <v>11</v>
      </c>
      <c r="AK115" s="7">
        <v>6014</v>
      </c>
      <c r="AL115" s="7">
        <v>6000</v>
      </c>
      <c r="AM115" s="7">
        <v>2796</v>
      </c>
      <c r="AN115" s="7">
        <v>2509</v>
      </c>
      <c r="AO115" s="7">
        <v>2045</v>
      </c>
      <c r="AP115" s="7">
        <v>2059</v>
      </c>
      <c r="AQ115" s="7">
        <v>3869</v>
      </c>
      <c r="AR115" s="7">
        <v>4751</v>
      </c>
      <c r="AS115" s="7">
        <v>3962</v>
      </c>
      <c r="AT115" s="7">
        <v>5267</v>
      </c>
      <c r="AU115" s="7">
        <v>5111</v>
      </c>
    </row>
    <row r="116" spans="16:47" s="2" customFormat="1" ht="12.95" customHeight="1" x14ac:dyDescent="0.2">
      <c r="AJ116" s="17" t="s">
        <v>12</v>
      </c>
      <c r="AK116" s="7">
        <v>445</v>
      </c>
      <c r="AL116" s="7">
        <v>115</v>
      </c>
      <c r="AM116" s="7">
        <v>647</v>
      </c>
      <c r="AN116" s="7">
        <v>1365</v>
      </c>
      <c r="AO116" s="7">
        <v>2075</v>
      </c>
      <c r="AP116" s="7">
        <v>1811</v>
      </c>
      <c r="AQ116" s="7">
        <v>1778</v>
      </c>
      <c r="AR116" s="7">
        <v>1891</v>
      </c>
      <c r="AS116" s="7">
        <v>1728</v>
      </c>
      <c r="AT116" s="7">
        <v>1306</v>
      </c>
      <c r="AU116" s="7">
        <v>1470</v>
      </c>
    </row>
    <row r="117" spans="16:47" s="2" customFormat="1" ht="12.95" customHeight="1" x14ac:dyDescent="0.2">
      <c r="AJ117" s="17" t="s">
        <v>13</v>
      </c>
      <c r="AK117" s="7">
        <v>871</v>
      </c>
      <c r="AL117" s="7">
        <v>1799</v>
      </c>
      <c r="AM117" s="7">
        <v>1318</v>
      </c>
      <c r="AN117" s="7">
        <v>1150</v>
      </c>
      <c r="AO117" s="7">
        <v>1104</v>
      </c>
      <c r="AP117" s="7">
        <v>2355</v>
      </c>
      <c r="AQ117" s="7">
        <v>1061</v>
      </c>
      <c r="AR117" s="7">
        <v>1791</v>
      </c>
      <c r="AS117" s="7">
        <v>2291</v>
      </c>
      <c r="AT117" s="7">
        <v>1545</v>
      </c>
      <c r="AU117" s="7">
        <v>1719</v>
      </c>
    </row>
    <row r="118" spans="16:47" s="2" customFormat="1" ht="12.95" customHeight="1" x14ac:dyDescent="0.2">
      <c r="AJ118" s="18" t="s">
        <v>14</v>
      </c>
      <c r="AK118" s="19">
        <v>2449</v>
      </c>
      <c r="AL118" s="19">
        <v>2027</v>
      </c>
      <c r="AM118" s="19">
        <v>2005</v>
      </c>
      <c r="AN118" s="19">
        <v>3481</v>
      </c>
      <c r="AO118" s="19">
        <v>9885</v>
      </c>
      <c r="AP118" s="19">
        <v>4578</v>
      </c>
      <c r="AQ118" s="19">
        <v>3697</v>
      </c>
      <c r="AR118" s="19">
        <v>3301</v>
      </c>
      <c r="AS118" s="19">
        <v>4390</v>
      </c>
      <c r="AT118" s="19">
        <v>3570</v>
      </c>
      <c r="AU118" s="19">
        <v>4354</v>
      </c>
    </row>
    <row r="119" spans="16:47" s="2" customFormat="1" ht="12.95" customHeight="1" x14ac:dyDescent="0.2">
      <c r="AJ119" s="18" t="s">
        <v>42</v>
      </c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</row>
    <row r="120" spans="16:47" s="2" customFormat="1" ht="12.95" customHeight="1" x14ac:dyDescent="0.2">
      <c r="AJ120" s="17" t="s">
        <v>15</v>
      </c>
    </row>
    <row r="121" spans="16:47" s="2" customFormat="1" ht="12.95" customHeight="1" x14ac:dyDescent="0.2">
      <c r="AJ121" s="17" t="s">
        <v>16</v>
      </c>
    </row>
    <row r="122" spans="16:47" s="2" customFormat="1" ht="12.95" customHeight="1" x14ac:dyDescent="0.2">
      <c r="AJ122" s="17" t="s">
        <v>43</v>
      </c>
    </row>
    <row r="123" spans="16:47" s="2" customFormat="1" ht="12.95" customHeight="1" x14ac:dyDescent="0.2">
      <c r="AJ123" s="18" t="s">
        <v>17</v>
      </c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</row>
    <row r="124" spans="16:47" s="2" customFormat="1" ht="12.95" customHeight="1" x14ac:dyDescent="0.2">
      <c r="P124" s="25"/>
      <c r="AJ124" s="17"/>
      <c r="AK124" s="17"/>
    </row>
    <row r="125" spans="16:47" s="2" customFormat="1" ht="12.95" customHeight="1" x14ac:dyDescent="0.25">
      <c r="P125" s="25"/>
      <c r="AJ125" s="22" t="s">
        <v>46</v>
      </c>
      <c r="AK125" s="16" t="s">
        <v>20</v>
      </c>
      <c r="AL125" s="16" t="s">
        <v>21</v>
      </c>
      <c r="AM125" s="16" t="s">
        <v>22</v>
      </c>
      <c r="AN125" s="16" t="s">
        <v>23</v>
      </c>
      <c r="AO125" s="16" t="s">
        <v>24</v>
      </c>
      <c r="AP125" s="16" t="s">
        <v>25</v>
      </c>
      <c r="AQ125" s="16" t="s">
        <v>26</v>
      </c>
      <c r="AR125" s="16" t="s">
        <v>27</v>
      </c>
      <c r="AS125" s="16" t="s">
        <v>28</v>
      </c>
      <c r="AT125" s="16">
        <v>2012</v>
      </c>
      <c r="AU125" s="16">
        <v>2013</v>
      </c>
    </row>
    <row r="126" spans="16:47" s="2" customFormat="1" ht="12.95" customHeight="1" x14ac:dyDescent="0.2">
      <c r="P126" s="25"/>
      <c r="AJ126" s="17" t="s">
        <v>3</v>
      </c>
      <c r="AK126" s="23">
        <v>579</v>
      </c>
      <c r="AL126" s="23">
        <v>711</v>
      </c>
      <c r="AM126" s="23">
        <v>816</v>
      </c>
      <c r="AN126" s="23">
        <v>745</v>
      </c>
      <c r="AO126" s="23">
        <v>1087</v>
      </c>
      <c r="AP126" s="23">
        <v>1032</v>
      </c>
      <c r="AQ126" s="23">
        <v>593</v>
      </c>
      <c r="AR126" s="23">
        <v>813</v>
      </c>
      <c r="AS126" s="23">
        <v>912</v>
      </c>
      <c r="AT126" s="23">
        <v>829</v>
      </c>
      <c r="AU126" s="24">
        <v>999</v>
      </c>
    </row>
    <row r="127" spans="16:47" s="2" customFormat="1" ht="12.95" customHeight="1" x14ac:dyDescent="0.2">
      <c r="P127" s="25"/>
      <c r="AJ127" s="17" t="s">
        <v>4</v>
      </c>
      <c r="AK127" s="23">
        <v>1227</v>
      </c>
      <c r="AL127" s="23">
        <v>1721</v>
      </c>
      <c r="AM127" s="23">
        <v>566</v>
      </c>
      <c r="AN127" s="23">
        <v>578</v>
      </c>
      <c r="AO127" s="23">
        <v>436</v>
      </c>
      <c r="AP127" s="23">
        <v>344</v>
      </c>
      <c r="AQ127" s="23">
        <v>85</v>
      </c>
      <c r="AR127" s="23">
        <v>87</v>
      </c>
      <c r="AS127" s="23">
        <v>59</v>
      </c>
      <c r="AT127" s="23">
        <v>99</v>
      </c>
      <c r="AU127" s="24">
        <v>2108</v>
      </c>
    </row>
    <row r="128" spans="16:47" s="2" customFormat="1" ht="12.95" customHeight="1" x14ac:dyDescent="0.2">
      <c r="AJ128" s="17" t="s">
        <v>5</v>
      </c>
      <c r="AK128" s="23">
        <v>1698</v>
      </c>
      <c r="AL128" s="23">
        <v>2259</v>
      </c>
      <c r="AM128" s="23">
        <v>2555</v>
      </c>
      <c r="AN128" s="23">
        <v>1983</v>
      </c>
      <c r="AO128" s="23">
        <v>1833</v>
      </c>
      <c r="AP128" s="23">
        <v>1466</v>
      </c>
      <c r="AQ128" s="23">
        <v>2100</v>
      </c>
      <c r="AR128" s="23">
        <v>1325</v>
      </c>
      <c r="AS128" s="23">
        <v>1241</v>
      </c>
      <c r="AT128" s="23">
        <v>1031</v>
      </c>
      <c r="AU128" s="24">
        <v>837</v>
      </c>
    </row>
    <row r="129" spans="36:48" s="2" customFormat="1" ht="12.95" customHeight="1" x14ac:dyDescent="0.2">
      <c r="AJ129" s="17" t="s">
        <v>6</v>
      </c>
      <c r="AK129" s="23">
        <v>683</v>
      </c>
      <c r="AL129" s="23">
        <v>833</v>
      </c>
      <c r="AM129" s="23">
        <v>778</v>
      </c>
      <c r="AN129" s="23">
        <v>355</v>
      </c>
      <c r="AO129" s="23">
        <v>338</v>
      </c>
      <c r="AP129" s="23">
        <v>400</v>
      </c>
      <c r="AQ129" s="23">
        <v>294</v>
      </c>
      <c r="AR129" s="23">
        <v>371</v>
      </c>
      <c r="AS129" s="23">
        <v>501</v>
      </c>
      <c r="AT129" s="23">
        <v>337</v>
      </c>
      <c r="AU129" s="24">
        <v>189</v>
      </c>
    </row>
    <row r="130" spans="36:48" s="2" customFormat="1" ht="12.95" customHeight="1" x14ac:dyDescent="0.2">
      <c r="AJ130" s="17" t="s">
        <v>7</v>
      </c>
      <c r="AK130" s="23">
        <v>6033</v>
      </c>
      <c r="AL130" s="23">
        <v>6263</v>
      </c>
      <c r="AM130" s="23">
        <v>5149</v>
      </c>
      <c r="AN130" s="23">
        <v>5830</v>
      </c>
      <c r="AO130" s="23">
        <v>6122</v>
      </c>
      <c r="AP130" s="23">
        <v>5476</v>
      </c>
      <c r="AQ130" s="23">
        <v>5865</v>
      </c>
      <c r="AR130" s="23">
        <v>5190</v>
      </c>
      <c r="AS130" s="23">
        <v>4526</v>
      </c>
      <c r="AT130" s="23">
        <v>4954</v>
      </c>
      <c r="AU130" s="24">
        <v>5227</v>
      </c>
    </row>
    <row r="131" spans="36:48" s="2" customFormat="1" ht="12.95" customHeight="1" x14ac:dyDescent="0.2">
      <c r="AJ131" s="17" t="s">
        <v>8</v>
      </c>
      <c r="AK131" s="24">
        <v>727</v>
      </c>
      <c r="AL131" s="24">
        <v>2491</v>
      </c>
      <c r="AM131" s="24">
        <v>644</v>
      </c>
      <c r="AN131" s="24">
        <v>530</v>
      </c>
      <c r="AO131" s="24">
        <v>787</v>
      </c>
      <c r="AP131" s="24">
        <v>1648</v>
      </c>
      <c r="AQ131" s="24">
        <v>577</v>
      </c>
      <c r="AR131" s="24">
        <v>4699</v>
      </c>
      <c r="AS131" s="24">
        <v>6949</v>
      </c>
      <c r="AT131" s="24">
        <v>5792</v>
      </c>
      <c r="AU131" s="24">
        <v>5028</v>
      </c>
    </row>
    <row r="132" spans="36:48" s="2" customFormat="1" ht="12.95" customHeight="1" x14ac:dyDescent="0.2">
      <c r="AJ132" s="17" t="s">
        <v>9</v>
      </c>
      <c r="AK132" s="24">
        <v>2905</v>
      </c>
      <c r="AL132" s="24">
        <v>2256</v>
      </c>
      <c r="AM132" s="24">
        <v>2303</v>
      </c>
      <c r="AN132" s="24">
        <v>2020</v>
      </c>
      <c r="AO132" s="24">
        <v>2322</v>
      </c>
      <c r="AP132" s="24">
        <v>2420</v>
      </c>
      <c r="AQ132" s="24">
        <v>2365</v>
      </c>
      <c r="AR132" s="24">
        <v>2078</v>
      </c>
      <c r="AS132" s="24">
        <v>1804</v>
      </c>
      <c r="AT132" s="24">
        <v>1937</v>
      </c>
      <c r="AU132" s="24">
        <v>1561</v>
      </c>
    </row>
    <row r="133" spans="36:48" s="2" customFormat="1" ht="12.95" customHeight="1" x14ac:dyDescent="0.2">
      <c r="AJ133" s="17" t="s">
        <v>10</v>
      </c>
      <c r="AK133" s="24">
        <v>1263</v>
      </c>
      <c r="AL133" s="24">
        <v>1147</v>
      </c>
      <c r="AM133" s="24">
        <v>848</v>
      </c>
      <c r="AN133" s="24">
        <v>1140</v>
      </c>
      <c r="AO133" s="24">
        <v>1091</v>
      </c>
      <c r="AP133" s="24">
        <v>1193</v>
      </c>
      <c r="AQ133" s="24">
        <v>1010</v>
      </c>
      <c r="AR133" s="24">
        <v>737</v>
      </c>
      <c r="AS133" s="24">
        <v>848</v>
      </c>
      <c r="AT133" s="24">
        <v>717</v>
      </c>
      <c r="AU133" s="24">
        <v>0</v>
      </c>
    </row>
    <row r="134" spans="36:48" s="2" customFormat="1" ht="12.95" customHeight="1" x14ac:dyDescent="0.2">
      <c r="AJ134" s="17" t="s">
        <v>11</v>
      </c>
      <c r="AK134" s="24">
        <v>5925</v>
      </c>
      <c r="AL134" s="24">
        <v>7050</v>
      </c>
      <c r="AM134" s="24">
        <v>7871</v>
      </c>
      <c r="AN134" s="24">
        <v>8274</v>
      </c>
      <c r="AO134" s="24">
        <v>7044</v>
      </c>
      <c r="AP134" s="24">
        <v>10586</v>
      </c>
      <c r="AQ134" s="24">
        <v>7809</v>
      </c>
      <c r="AR134" s="24">
        <v>5763</v>
      </c>
      <c r="AS134" s="24">
        <v>5418</v>
      </c>
      <c r="AT134" s="24">
        <v>4397</v>
      </c>
      <c r="AU134" s="24">
        <v>4038</v>
      </c>
    </row>
    <row r="135" spans="36:48" s="2" customFormat="1" ht="12.95" customHeight="1" x14ac:dyDescent="0.2">
      <c r="AJ135" s="17" t="s">
        <v>12</v>
      </c>
      <c r="AK135" s="24">
        <v>2520</v>
      </c>
      <c r="AL135" s="24">
        <v>2030</v>
      </c>
      <c r="AM135" s="24">
        <v>3248</v>
      </c>
      <c r="AN135" s="24">
        <v>3472</v>
      </c>
      <c r="AO135" s="24">
        <v>3870</v>
      </c>
      <c r="AP135" s="24">
        <v>3852</v>
      </c>
      <c r="AQ135" s="24">
        <v>3998</v>
      </c>
      <c r="AR135" s="24">
        <v>3790</v>
      </c>
      <c r="AS135" s="24">
        <v>3384</v>
      </c>
      <c r="AT135" s="24">
        <v>3504</v>
      </c>
      <c r="AU135" s="24">
        <v>3913</v>
      </c>
    </row>
    <row r="136" spans="36:48" s="2" customFormat="1" ht="12.95" customHeight="1" x14ac:dyDescent="0.2">
      <c r="AJ136" s="17" t="s">
        <v>13</v>
      </c>
      <c r="AK136" s="24">
        <v>2751</v>
      </c>
      <c r="AL136" s="24">
        <v>2270</v>
      </c>
      <c r="AM136" s="24">
        <v>3394</v>
      </c>
      <c r="AN136" s="24">
        <v>3569</v>
      </c>
      <c r="AO136" s="24">
        <v>3062</v>
      </c>
      <c r="AP136" s="24">
        <v>2923</v>
      </c>
      <c r="AQ136" s="24">
        <v>3123</v>
      </c>
      <c r="AR136" s="24">
        <v>3381</v>
      </c>
      <c r="AS136" s="24">
        <v>3279</v>
      </c>
      <c r="AT136" s="24">
        <v>3130</v>
      </c>
      <c r="AU136" s="24">
        <v>2204</v>
      </c>
    </row>
    <row r="137" spans="36:48" s="2" customFormat="1" ht="12.95" customHeight="1" x14ac:dyDescent="0.2">
      <c r="AJ137" s="18" t="s">
        <v>14</v>
      </c>
      <c r="AK137" s="19">
        <v>1632</v>
      </c>
      <c r="AL137" s="19">
        <v>1502</v>
      </c>
      <c r="AM137" s="19">
        <v>1580</v>
      </c>
      <c r="AN137" s="19">
        <v>1752</v>
      </c>
      <c r="AO137" s="19">
        <v>1993</v>
      </c>
      <c r="AP137" s="19">
        <v>2410</v>
      </c>
      <c r="AQ137" s="19">
        <v>2230</v>
      </c>
      <c r="AR137" s="19">
        <v>1998</v>
      </c>
      <c r="AS137" s="19">
        <v>2155</v>
      </c>
      <c r="AT137" s="19">
        <v>2273</v>
      </c>
      <c r="AU137" s="19">
        <v>2191</v>
      </c>
    </row>
    <row r="138" spans="36:48" s="2" customFormat="1" ht="12.95" customHeight="1" x14ac:dyDescent="0.2">
      <c r="AJ138" s="18" t="s">
        <v>42</v>
      </c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</row>
    <row r="139" spans="36:48" s="2" customFormat="1" ht="12.95" customHeight="1" x14ac:dyDescent="0.2">
      <c r="AJ139" s="17" t="s">
        <v>15</v>
      </c>
    </row>
    <row r="140" spans="36:48" s="2" customFormat="1" ht="12.95" customHeight="1" x14ac:dyDescent="0.2">
      <c r="AJ140" s="17" t="s">
        <v>16</v>
      </c>
    </row>
    <row r="141" spans="36:48" s="2" customFormat="1" ht="12.95" customHeight="1" x14ac:dyDescent="0.2">
      <c r="AJ141" s="17" t="s">
        <v>43</v>
      </c>
    </row>
    <row r="142" spans="36:48" s="2" customFormat="1" ht="12.95" customHeight="1" x14ac:dyDescent="0.2">
      <c r="AJ142" s="18" t="s">
        <v>17</v>
      </c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</row>
    <row r="143" spans="36:48" s="2" customFormat="1" ht="12.95" customHeight="1" x14ac:dyDescent="0.2">
      <c r="AJ143" s="17"/>
      <c r="AK143" s="17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</row>
    <row r="144" spans="36:48" s="2" customFormat="1" ht="12.95" customHeight="1" x14ac:dyDescent="0.25">
      <c r="AJ144" s="22" t="s">
        <v>47</v>
      </c>
      <c r="AK144" s="16" t="s">
        <v>20</v>
      </c>
      <c r="AL144" s="16" t="s">
        <v>21</v>
      </c>
      <c r="AM144" s="16" t="s">
        <v>22</v>
      </c>
      <c r="AN144" s="16" t="s">
        <v>23</v>
      </c>
      <c r="AO144" s="16" t="s">
        <v>24</v>
      </c>
      <c r="AP144" s="16" t="s">
        <v>25</v>
      </c>
      <c r="AQ144" s="16" t="s">
        <v>26</v>
      </c>
      <c r="AR144" s="16" t="s">
        <v>27</v>
      </c>
      <c r="AS144" s="16" t="s">
        <v>28</v>
      </c>
      <c r="AT144" s="16">
        <v>2012</v>
      </c>
      <c r="AU144" s="16">
        <v>2013</v>
      </c>
    </row>
    <row r="145" spans="36:47" s="2" customFormat="1" ht="12.95" customHeight="1" x14ac:dyDescent="0.2">
      <c r="AJ145" s="17" t="s">
        <v>3</v>
      </c>
      <c r="AK145" s="7">
        <v>1409</v>
      </c>
      <c r="AL145" s="7">
        <v>1294</v>
      </c>
      <c r="AM145" s="7">
        <v>1250</v>
      </c>
      <c r="AN145" s="7">
        <v>1492</v>
      </c>
      <c r="AO145" s="7">
        <v>1632</v>
      </c>
      <c r="AP145" s="7">
        <v>1983</v>
      </c>
      <c r="AQ145" s="7">
        <v>1423</v>
      </c>
      <c r="AR145" s="7">
        <v>2268</v>
      </c>
      <c r="AS145" s="7">
        <v>2218</v>
      </c>
      <c r="AT145" s="7">
        <v>2440</v>
      </c>
      <c r="AU145" s="7">
        <v>2057</v>
      </c>
    </row>
    <row r="146" spans="36:47" s="2" customFormat="1" ht="12.95" customHeight="1" x14ac:dyDescent="0.2">
      <c r="AJ146" s="17" t="s">
        <v>4</v>
      </c>
      <c r="AK146" s="7">
        <v>4872</v>
      </c>
      <c r="AL146" s="7">
        <v>6001</v>
      </c>
      <c r="AM146" s="7">
        <v>5651</v>
      </c>
      <c r="AN146" s="7">
        <v>4915</v>
      </c>
      <c r="AO146" s="7">
        <v>5628</v>
      </c>
      <c r="AP146" s="7">
        <v>5361</v>
      </c>
      <c r="AQ146" s="7">
        <v>4676</v>
      </c>
      <c r="AR146" s="7">
        <v>3684</v>
      </c>
      <c r="AS146" s="7">
        <v>2984</v>
      </c>
      <c r="AT146" s="7">
        <v>2854</v>
      </c>
      <c r="AU146" s="7">
        <v>5627</v>
      </c>
    </row>
    <row r="147" spans="36:47" s="2" customFormat="1" ht="12.95" customHeight="1" x14ac:dyDescent="0.2">
      <c r="AJ147" s="17" t="s">
        <v>5</v>
      </c>
      <c r="AK147" s="7">
        <v>3931</v>
      </c>
      <c r="AL147" s="7">
        <v>4545</v>
      </c>
      <c r="AM147" s="7">
        <v>4598</v>
      </c>
      <c r="AN147" s="7">
        <v>5075</v>
      </c>
      <c r="AO147" s="7">
        <v>4331</v>
      </c>
      <c r="AP147" s="7">
        <v>3360</v>
      </c>
      <c r="AQ147" s="7">
        <v>4112</v>
      </c>
      <c r="AR147" s="7">
        <v>3565</v>
      </c>
      <c r="AS147" s="7">
        <v>2961</v>
      </c>
      <c r="AT147" s="7">
        <v>2123</v>
      </c>
      <c r="AU147" s="7">
        <v>2317</v>
      </c>
    </row>
    <row r="148" spans="36:47" s="2" customFormat="1" ht="12.95" customHeight="1" x14ac:dyDescent="0.2">
      <c r="AJ148" s="17" t="s">
        <v>6</v>
      </c>
      <c r="AK148" s="7">
        <v>1374</v>
      </c>
      <c r="AL148" s="7">
        <v>1282</v>
      </c>
      <c r="AM148" s="7">
        <v>954</v>
      </c>
      <c r="AN148" s="7">
        <v>743</v>
      </c>
      <c r="AO148" s="7">
        <v>678</v>
      </c>
      <c r="AP148" s="7">
        <v>617</v>
      </c>
      <c r="AQ148" s="7">
        <v>427</v>
      </c>
      <c r="AR148" s="7">
        <v>457</v>
      </c>
      <c r="AS148" s="7">
        <v>547</v>
      </c>
      <c r="AT148" s="7">
        <v>526</v>
      </c>
      <c r="AU148" s="7">
        <v>980</v>
      </c>
    </row>
    <row r="149" spans="36:47" s="2" customFormat="1" ht="12.95" customHeight="1" x14ac:dyDescent="0.2">
      <c r="AJ149" s="17" t="s">
        <v>7</v>
      </c>
      <c r="AK149" s="7">
        <v>9960</v>
      </c>
      <c r="AL149" s="7">
        <v>10039</v>
      </c>
      <c r="AM149" s="7">
        <v>9115</v>
      </c>
      <c r="AN149" s="7">
        <v>10435</v>
      </c>
      <c r="AO149" s="7">
        <v>10856</v>
      </c>
      <c r="AP149" s="7">
        <v>10457</v>
      </c>
      <c r="AQ149" s="7">
        <v>10268</v>
      </c>
      <c r="AR149" s="7">
        <v>8673</v>
      </c>
      <c r="AS149" s="7">
        <v>8614</v>
      </c>
      <c r="AT149" s="7">
        <v>8737</v>
      </c>
      <c r="AU149" s="7">
        <v>8573</v>
      </c>
    </row>
    <row r="150" spans="36:47" s="2" customFormat="1" ht="12.95" customHeight="1" x14ac:dyDescent="0.2">
      <c r="AJ150" s="17" t="s">
        <v>8</v>
      </c>
      <c r="AK150" s="7">
        <v>2549</v>
      </c>
      <c r="AL150" s="7">
        <v>4613</v>
      </c>
      <c r="AM150" s="7">
        <v>2494</v>
      </c>
      <c r="AN150" s="7">
        <v>2239</v>
      </c>
      <c r="AO150" s="7">
        <v>2477</v>
      </c>
      <c r="AP150" s="7">
        <v>3384</v>
      </c>
      <c r="AQ150" s="7">
        <v>2183</v>
      </c>
      <c r="AR150" s="7">
        <v>6516</v>
      </c>
      <c r="AS150" s="7">
        <v>8689</v>
      </c>
      <c r="AT150" s="7">
        <v>7866</v>
      </c>
      <c r="AU150" s="7">
        <v>6869</v>
      </c>
    </row>
    <row r="151" spans="36:47" s="2" customFormat="1" ht="12.95" customHeight="1" x14ac:dyDescent="0.2">
      <c r="AJ151" s="17" t="s">
        <v>9</v>
      </c>
      <c r="AK151" s="7">
        <v>8191</v>
      </c>
      <c r="AL151" s="7">
        <v>7186</v>
      </c>
      <c r="AM151" s="7">
        <v>6272</v>
      </c>
      <c r="AN151" s="7">
        <v>6302</v>
      </c>
      <c r="AO151" s="7">
        <v>5997</v>
      </c>
      <c r="AP151" s="7">
        <v>6138</v>
      </c>
      <c r="AQ151" s="7">
        <v>5880</v>
      </c>
      <c r="AR151" s="7">
        <v>5130</v>
      </c>
      <c r="AS151" s="7">
        <v>3962</v>
      </c>
      <c r="AT151" s="7">
        <v>4287</v>
      </c>
      <c r="AU151" s="7">
        <v>3798</v>
      </c>
    </row>
    <row r="152" spans="36:47" s="2" customFormat="1" ht="12.95" customHeight="1" x14ac:dyDescent="0.2">
      <c r="AJ152" s="17" t="s">
        <v>10</v>
      </c>
      <c r="AK152" s="7">
        <v>2235</v>
      </c>
      <c r="AL152" s="7">
        <v>2274</v>
      </c>
      <c r="AM152" s="7">
        <v>1968</v>
      </c>
      <c r="AN152" s="7">
        <v>1902</v>
      </c>
      <c r="AO152" s="7">
        <v>2036</v>
      </c>
      <c r="AP152" s="7">
        <v>2214</v>
      </c>
      <c r="AQ152" s="7">
        <v>1831</v>
      </c>
      <c r="AR152" s="7">
        <v>1674</v>
      </c>
      <c r="AS152" s="7">
        <v>1703</v>
      </c>
      <c r="AT152" s="7">
        <v>1694</v>
      </c>
      <c r="AU152" s="7">
        <v>1170</v>
      </c>
    </row>
    <row r="153" spans="36:47" s="2" customFormat="1" ht="12.95" customHeight="1" x14ac:dyDescent="0.2">
      <c r="AJ153" s="17" t="s">
        <v>11</v>
      </c>
      <c r="AK153" s="7">
        <v>11939</v>
      </c>
      <c r="AL153" s="7">
        <v>13050</v>
      </c>
      <c r="AM153" s="7">
        <v>10667</v>
      </c>
      <c r="AN153" s="7">
        <v>10783</v>
      </c>
      <c r="AO153" s="7">
        <v>9089</v>
      </c>
      <c r="AP153" s="7">
        <v>12645</v>
      </c>
      <c r="AQ153" s="7">
        <v>11678</v>
      </c>
      <c r="AR153" s="7">
        <v>10514</v>
      </c>
      <c r="AS153" s="7">
        <v>9380</v>
      </c>
      <c r="AT153" s="7">
        <v>9664</v>
      </c>
      <c r="AU153" s="7">
        <v>9149</v>
      </c>
    </row>
    <row r="154" spans="36:47" s="2" customFormat="1" ht="12.95" customHeight="1" x14ac:dyDescent="0.2">
      <c r="AJ154" s="17" t="s">
        <v>12</v>
      </c>
      <c r="AK154" s="7">
        <v>2965</v>
      </c>
      <c r="AL154" s="7">
        <v>2145</v>
      </c>
      <c r="AM154" s="7">
        <v>3895</v>
      </c>
      <c r="AN154" s="7">
        <v>4837</v>
      </c>
      <c r="AO154" s="7">
        <v>5945</v>
      </c>
      <c r="AP154" s="7">
        <v>5663</v>
      </c>
      <c r="AQ154" s="7">
        <v>5776</v>
      </c>
      <c r="AR154" s="7">
        <v>5681</v>
      </c>
      <c r="AS154" s="7">
        <v>5112</v>
      </c>
      <c r="AT154" s="7">
        <v>4810</v>
      </c>
      <c r="AU154" s="7">
        <v>5383</v>
      </c>
    </row>
    <row r="155" spans="36:47" s="2" customFormat="1" ht="12.95" customHeight="1" x14ac:dyDescent="0.2">
      <c r="AJ155" s="17" t="s">
        <v>13</v>
      </c>
      <c r="AK155" s="7">
        <v>3622</v>
      </c>
      <c r="AL155" s="7">
        <v>4069</v>
      </c>
      <c r="AM155" s="7">
        <v>4712</v>
      </c>
      <c r="AN155" s="7">
        <v>4719</v>
      </c>
      <c r="AO155" s="7">
        <v>4166</v>
      </c>
      <c r="AP155" s="7">
        <v>5278</v>
      </c>
      <c r="AQ155" s="7">
        <v>4184</v>
      </c>
      <c r="AR155" s="7">
        <v>5172</v>
      </c>
      <c r="AS155" s="7">
        <v>5570</v>
      </c>
      <c r="AT155" s="7">
        <v>4675</v>
      </c>
      <c r="AU155" s="7">
        <v>3923</v>
      </c>
    </row>
    <row r="156" spans="36:47" s="2" customFormat="1" ht="12.95" customHeight="1" x14ac:dyDescent="0.2">
      <c r="AJ156" s="18" t="s">
        <v>14</v>
      </c>
      <c r="AK156" s="19">
        <v>4081</v>
      </c>
      <c r="AL156" s="19">
        <v>3529</v>
      </c>
      <c r="AM156" s="19">
        <v>3585</v>
      </c>
      <c r="AN156" s="19">
        <v>5233</v>
      </c>
      <c r="AO156" s="19">
        <v>11878</v>
      </c>
      <c r="AP156" s="19">
        <v>6988</v>
      </c>
      <c r="AQ156" s="19">
        <v>5927</v>
      </c>
      <c r="AR156" s="19">
        <v>5299</v>
      </c>
      <c r="AS156" s="19">
        <v>6545</v>
      </c>
      <c r="AT156" s="19">
        <v>5843</v>
      </c>
      <c r="AU156" s="19">
        <v>6545</v>
      </c>
    </row>
    <row r="157" spans="36:47" s="2" customFormat="1" ht="12.95" customHeight="1" x14ac:dyDescent="0.2">
      <c r="AJ157" s="18" t="s">
        <v>42</v>
      </c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</row>
    <row r="158" spans="36:47" s="2" customFormat="1" ht="12.95" customHeight="1" x14ac:dyDescent="0.2">
      <c r="AJ158" s="17" t="s">
        <v>15</v>
      </c>
    </row>
    <row r="159" spans="36:47" s="2" customFormat="1" ht="12.95" customHeight="1" x14ac:dyDescent="0.2">
      <c r="AJ159" s="17" t="s">
        <v>16</v>
      </c>
    </row>
    <row r="160" spans="36:47" s="2" customFormat="1" ht="12.95" customHeight="1" x14ac:dyDescent="0.2">
      <c r="AJ160" s="17" t="s">
        <v>43</v>
      </c>
    </row>
    <row r="161" spans="36:47" s="2" customFormat="1" ht="12.95" customHeight="1" x14ac:dyDescent="0.2">
      <c r="AJ161" s="18" t="s">
        <v>17</v>
      </c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</row>
    <row r="162" spans="36:47" s="2" customFormat="1" ht="12.95" customHeight="1" x14ac:dyDescent="0.2"/>
    <row r="163" spans="36:47" s="2" customFormat="1" ht="12.95" customHeight="1" x14ac:dyDescent="0.2"/>
    <row r="164" spans="36:47" s="2" customFormat="1" ht="12.95" customHeight="1" x14ac:dyDescent="0.2"/>
    <row r="165" spans="36:47" s="2" customFormat="1" ht="12.95" customHeight="1" x14ac:dyDescent="0.2"/>
    <row r="166" spans="36:47" s="2" customFormat="1" ht="12.95" customHeight="1" x14ac:dyDescent="0.2"/>
    <row r="167" spans="36:47" s="2" customFormat="1" ht="12.95" customHeight="1" x14ac:dyDescent="0.2"/>
    <row r="168" spans="36:47" s="2" customFormat="1" ht="12.95" customHeight="1" x14ac:dyDescent="0.2"/>
    <row r="169" spans="36:47" s="2" customFormat="1" ht="12.95" customHeight="1" x14ac:dyDescent="0.2"/>
    <row r="170" spans="36:47" s="2" customFormat="1" ht="14.25" x14ac:dyDescent="0.2"/>
    <row r="171" spans="36:47" s="2" customFormat="1" ht="14.25" x14ac:dyDescent="0.2"/>
    <row r="172" spans="36:47" s="2" customFormat="1" ht="14.25" x14ac:dyDescent="0.2"/>
    <row r="173" spans="36:47" s="2" customFormat="1" ht="14.25" x14ac:dyDescent="0.2"/>
    <row r="174" spans="36:47" s="2" customFormat="1" ht="14.25" x14ac:dyDescent="0.2">
      <c r="AJ174" s="3"/>
    </row>
    <row r="175" spans="36:47" s="2" customFormat="1" ht="14.25" x14ac:dyDescent="0.2">
      <c r="AJ175" s="3"/>
    </row>
  </sheetData>
  <mergeCells count="1">
    <mergeCell ref="D4:U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Annual</vt:lpstr>
      <vt:lpstr>Summer</vt:lpstr>
      <vt:lpstr>Fall</vt:lpstr>
      <vt:lpstr>Winter</vt:lpstr>
      <vt:lpstr>Spring</vt:lpstr>
      <vt:lpstr>Charts Annual (Samples)</vt:lpstr>
    </vt:vector>
  </TitlesOfParts>
  <Company>BOTCTCC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Coperthwaite, Corby A</dc:creator>
  <cp:lastModifiedBy>Rivera, Oscar</cp:lastModifiedBy>
  <cp:lastPrinted>2014-10-17T20:05:15Z</cp:lastPrinted>
  <dcterms:created xsi:type="dcterms:W3CDTF">2013-07-25T17:09:10Z</dcterms:created>
  <dcterms:modified xsi:type="dcterms:W3CDTF">2023-08-02T19:40:45Z</dcterms:modified>
</cp:coreProperties>
</file>