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E62EE2ED-5025-4405-A61E-76F51726AEC1}" xr6:coauthVersionLast="47" xr6:coauthVersionMax="47" xr10:uidLastSave="{00000000-0000-0000-0000-000000000000}"/>
  <bookViews>
    <workbookView xWindow="2310" yWindow="765" windowWidth="23115" windowHeight="13425" xr2:uid="{00000000-000D-0000-FFFF-FFFF00000000}"/>
  </bookViews>
  <sheets>
    <sheet name="Gender" sheetId="4" r:id="rId1"/>
    <sheet name="LegacyGenderDat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4" l="1"/>
  <c r="R5" i="4"/>
  <c r="P4" i="4"/>
  <c r="P5" i="4"/>
  <c r="N4" i="4"/>
  <c r="N5" i="4"/>
  <c r="L4" i="4"/>
  <c r="L5" i="4"/>
  <c r="H4" i="4"/>
  <c r="H5" i="4"/>
  <c r="H7" i="4"/>
  <c r="I4" i="4"/>
  <c r="J4" i="4" s="1"/>
  <c r="I5" i="4"/>
  <c r="J5" i="4" s="1"/>
  <c r="F4" i="4"/>
  <c r="F5" i="4"/>
  <c r="F20" i="4"/>
  <c r="F24" i="4"/>
  <c r="R31" i="4"/>
  <c r="P31" i="4"/>
  <c r="N31" i="4"/>
  <c r="L31" i="4"/>
  <c r="I31" i="4"/>
  <c r="C31" i="4" s="1"/>
  <c r="H31" i="4"/>
  <c r="R30" i="4"/>
  <c r="P30" i="4"/>
  <c r="N30" i="4"/>
  <c r="L30" i="4"/>
  <c r="I30" i="4"/>
  <c r="H30" i="4"/>
  <c r="C30" i="4"/>
  <c r="R29" i="4"/>
  <c r="P29" i="4"/>
  <c r="N29" i="4"/>
  <c r="L29" i="4"/>
  <c r="I29" i="4"/>
  <c r="H29" i="4"/>
  <c r="R28" i="4"/>
  <c r="P28" i="4"/>
  <c r="N28" i="4"/>
  <c r="L28" i="4"/>
  <c r="I28" i="4"/>
  <c r="C28" i="4" s="1"/>
  <c r="H28" i="4"/>
  <c r="F28" i="4"/>
  <c r="R27" i="4"/>
  <c r="P27" i="4"/>
  <c r="N27" i="4"/>
  <c r="L27" i="4"/>
  <c r="I27" i="4"/>
  <c r="C27" i="4" s="1"/>
  <c r="H27" i="4"/>
  <c r="R26" i="4"/>
  <c r="P26" i="4"/>
  <c r="N26" i="4"/>
  <c r="L26" i="4"/>
  <c r="I26" i="4"/>
  <c r="H26" i="4"/>
  <c r="F27" i="4"/>
  <c r="R25" i="4"/>
  <c r="P25" i="4"/>
  <c r="N25" i="4"/>
  <c r="L25" i="4"/>
  <c r="I25" i="4"/>
  <c r="H25" i="4"/>
  <c r="R24" i="4"/>
  <c r="P24" i="4"/>
  <c r="N24" i="4"/>
  <c r="L24" i="4"/>
  <c r="I24" i="4"/>
  <c r="C24" i="4" s="1"/>
  <c r="H24" i="4"/>
  <c r="R23" i="4"/>
  <c r="P23" i="4"/>
  <c r="N23" i="4"/>
  <c r="L23" i="4"/>
  <c r="I23" i="4"/>
  <c r="H23" i="4"/>
  <c r="R22" i="4"/>
  <c r="P22" i="4"/>
  <c r="N22" i="4"/>
  <c r="L22" i="4"/>
  <c r="J22" i="4"/>
  <c r="I22" i="4"/>
  <c r="H22" i="4"/>
  <c r="C22" i="4"/>
  <c r="R21" i="4"/>
  <c r="P21" i="4"/>
  <c r="N21" i="4"/>
  <c r="L21" i="4"/>
  <c r="I21" i="4"/>
  <c r="J20" i="4" s="1"/>
  <c r="H21" i="4"/>
  <c r="R20" i="4"/>
  <c r="P20" i="4"/>
  <c r="N20" i="4"/>
  <c r="L20" i="4"/>
  <c r="I20" i="4"/>
  <c r="H20" i="4"/>
  <c r="C20" i="4"/>
  <c r="R19" i="4"/>
  <c r="P19" i="4"/>
  <c r="N19" i="4"/>
  <c r="L19" i="4"/>
  <c r="I19" i="4"/>
  <c r="H19" i="4"/>
  <c r="R18" i="4"/>
  <c r="P18" i="4"/>
  <c r="N18" i="4"/>
  <c r="L18" i="4"/>
  <c r="I18" i="4"/>
  <c r="C18" i="4" s="1"/>
  <c r="H18" i="4"/>
  <c r="R17" i="4"/>
  <c r="P17" i="4"/>
  <c r="N17" i="4"/>
  <c r="L17" i="4"/>
  <c r="I17" i="4"/>
  <c r="C17" i="4" s="1"/>
  <c r="H17" i="4"/>
  <c r="R16" i="4"/>
  <c r="P16" i="4"/>
  <c r="N16" i="4"/>
  <c r="L16" i="4"/>
  <c r="I16" i="4"/>
  <c r="C16" i="4" s="1"/>
  <c r="H16" i="4"/>
  <c r="F16" i="4"/>
  <c r="R15" i="4"/>
  <c r="P15" i="4"/>
  <c r="N15" i="4"/>
  <c r="L15" i="4"/>
  <c r="I15" i="4"/>
  <c r="C15" i="4" s="1"/>
  <c r="H15" i="4"/>
  <c r="R14" i="4"/>
  <c r="P14" i="4"/>
  <c r="N14" i="4"/>
  <c r="L14" i="4"/>
  <c r="I14" i="4"/>
  <c r="H14" i="4"/>
  <c r="F15" i="4"/>
  <c r="R13" i="4"/>
  <c r="P13" i="4"/>
  <c r="N13" i="4"/>
  <c r="L13" i="4"/>
  <c r="I13" i="4"/>
  <c r="C13" i="4" s="1"/>
  <c r="H13" i="4"/>
  <c r="R12" i="4"/>
  <c r="P12" i="4"/>
  <c r="N12" i="4"/>
  <c r="L12" i="4"/>
  <c r="I12" i="4"/>
  <c r="C12" i="4" s="1"/>
  <c r="H12" i="4"/>
  <c r="F12" i="4"/>
  <c r="R11" i="4"/>
  <c r="P11" i="4"/>
  <c r="N11" i="4"/>
  <c r="L11" i="4"/>
  <c r="I11" i="4"/>
  <c r="C11" i="4" s="1"/>
  <c r="H11" i="4"/>
  <c r="R10" i="4"/>
  <c r="P10" i="4"/>
  <c r="N10" i="4"/>
  <c r="L10" i="4"/>
  <c r="I10" i="4"/>
  <c r="C10" i="4" s="1"/>
  <c r="H10" i="4"/>
  <c r="R9" i="4"/>
  <c r="P9" i="4"/>
  <c r="N9" i="4"/>
  <c r="L9" i="4"/>
  <c r="I9" i="4"/>
  <c r="H9" i="4"/>
  <c r="R8" i="4"/>
  <c r="P8" i="4"/>
  <c r="N8" i="4"/>
  <c r="L8" i="4"/>
  <c r="I8" i="4"/>
  <c r="C8" i="4" s="1"/>
  <c r="H8" i="4"/>
  <c r="F8" i="4"/>
  <c r="R7" i="4"/>
  <c r="P7" i="4"/>
  <c r="N7" i="4"/>
  <c r="L7" i="4"/>
  <c r="I7" i="4"/>
  <c r="R6" i="4"/>
  <c r="P6" i="4"/>
  <c r="N6" i="4"/>
  <c r="L6" i="4"/>
  <c r="I6" i="4"/>
  <c r="C6" i="4" s="1"/>
  <c r="H6" i="4"/>
  <c r="H4" i="3"/>
  <c r="C5" i="4" l="1"/>
  <c r="C4" i="4"/>
  <c r="D5" i="4"/>
  <c r="D4" i="4"/>
  <c r="J30" i="4"/>
  <c r="D10" i="4"/>
  <c r="J18" i="4"/>
  <c r="J7" i="4"/>
  <c r="J26" i="4"/>
  <c r="J14" i="4"/>
  <c r="J19" i="4"/>
  <c r="J28" i="4"/>
  <c r="J6" i="4"/>
  <c r="J11" i="4"/>
  <c r="D30" i="4"/>
  <c r="C29" i="4"/>
  <c r="D29" i="4" s="1"/>
  <c r="C19" i="4"/>
  <c r="D18" i="4" s="1"/>
  <c r="C7" i="4"/>
  <c r="D6" i="4" s="1"/>
  <c r="J8" i="4"/>
  <c r="J10" i="4"/>
  <c r="J15" i="4"/>
  <c r="C21" i="4"/>
  <c r="D20" i="4" s="1"/>
  <c r="J23" i="4"/>
  <c r="J27" i="4"/>
  <c r="J12" i="4"/>
  <c r="J31" i="4"/>
  <c r="C23" i="4"/>
  <c r="D23" i="4" s="1"/>
  <c r="C9" i="4"/>
  <c r="D9" i="4" s="1"/>
  <c r="D12" i="4"/>
  <c r="D16" i="4"/>
  <c r="C25" i="4"/>
  <c r="D25" i="4" s="1"/>
  <c r="D17" i="4"/>
  <c r="D21" i="4"/>
  <c r="D13" i="4"/>
  <c r="D7" i="4"/>
  <c r="D31" i="4"/>
  <c r="D11" i="4"/>
  <c r="D19" i="4"/>
  <c r="F23" i="4"/>
  <c r="F31" i="4"/>
  <c r="F6" i="4"/>
  <c r="J9" i="4"/>
  <c r="F10" i="4"/>
  <c r="J13" i="4"/>
  <c r="F14" i="4"/>
  <c r="J17" i="4"/>
  <c r="F18" i="4"/>
  <c r="J21" i="4"/>
  <c r="F22" i="4"/>
  <c r="J25" i="4"/>
  <c r="F26" i="4"/>
  <c r="J29" i="4"/>
  <c r="F30" i="4"/>
  <c r="F11" i="4"/>
  <c r="F19" i="4"/>
  <c r="F9" i="4"/>
  <c r="F13" i="4"/>
  <c r="C14" i="4"/>
  <c r="D14" i="4" s="1"/>
  <c r="J16" i="4"/>
  <c r="F17" i="4"/>
  <c r="F21" i="4"/>
  <c r="J24" i="4"/>
  <c r="F25" i="4"/>
  <c r="C26" i="4"/>
  <c r="D26" i="4" s="1"/>
  <c r="F29" i="4"/>
  <c r="F7" i="4"/>
  <c r="AP5" i="3"/>
  <c r="AP4" i="3"/>
  <c r="AL5" i="3"/>
  <c r="AL4" i="3"/>
  <c r="AN5" i="3"/>
  <c r="AN4" i="3"/>
  <c r="AJ5" i="3"/>
  <c r="AJ4" i="3"/>
  <c r="AD5" i="3"/>
  <c r="AD4" i="3"/>
  <c r="AF5" i="3"/>
  <c r="AF4" i="3"/>
  <c r="AB5" i="3"/>
  <c r="AB4" i="3"/>
  <c r="X5" i="3"/>
  <c r="X4" i="3"/>
  <c r="Z5" i="3"/>
  <c r="Z4" i="3"/>
  <c r="V5" i="3"/>
  <c r="V4" i="3"/>
  <c r="R5" i="3"/>
  <c r="R4" i="3"/>
  <c r="T5" i="3"/>
  <c r="T4" i="3"/>
  <c r="P5" i="3"/>
  <c r="P4" i="3"/>
  <c r="L5" i="3"/>
  <c r="L4" i="3"/>
  <c r="N5" i="3"/>
  <c r="N4" i="3"/>
  <c r="J5" i="3"/>
  <c r="J4" i="3"/>
  <c r="H5" i="3"/>
  <c r="E4" i="3"/>
  <c r="E5" i="3"/>
  <c r="AG5" i="3"/>
  <c r="AG4" i="3"/>
  <c r="D22" i="4" l="1"/>
  <c r="D28" i="4"/>
  <c r="D8" i="4"/>
  <c r="D24" i="4"/>
  <c r="D27" i="4"/>
  <c r="D15" i="4"/>
  <c r="AH4" i="3"/>
  <c r="AH5" i="3"/>
  <c r="F4" i="3"/>
  <c r="F5" i="3"/>
  <c r="C4" i="3"/>
  <c r="C5" i="3"/>
  <c r="AG7" i="3"/>
  <c r="AG6" i="3"/>
  <c r="AH6" i="3" l="1"/>
  <c r="D5" i="3"/>
  <c r="D4" i="3"/>
  <c r="AH7" i="3"/>
  <c r="AP7" i="3"/>
  <c r="AP6" i="3"/>
  <c r="AN7" i="3"/>
  <c r="AN6" i="3"/>
  <c r="AL7" i="3"/>
  <c r="AL6" i="3"/>
  <c r="AJ7" i="3"/>
  <c r="AJ6" i="3"/>
  <c r="AF7" i="3"/>
  <c r="AF6" i="3"/>
  <c r="AD7" i="3"/>
  <c r="AD6" i="3"/>
  <c r="AB7" i="3"/>
  <c r="AB6" i="3"/>
  <c r="Z7" i="3"/>
  <c r="Z6" i="3"/>
  <c r="X7" i="3"/>
  <c r="X6" i="3"/>
  <c r="V7" i="3"/>
  <c r="V6" i="3"/>
  <c r="T7" i="3"/>
  <c r="T6" i="3"/>
  <c r="R7" i="3"/>
  <c r="R6" i="3"/>
  <c r="P7" i="3"/>
  <c r="P6" i="3"/>
  <c r="N7" i="3"/>
  <c r="N6" i="3"/>
  <c r="L7" i="3"/>
  <c r="L6" i="3"/>
  <c r="E7" i="3"/>
  <c r="C7" i="3" s="1"/>
  <c r="E6" i="3"/>
  <c r="C6" i="3" s="1"/>
  <c r="J7" i="3"/>
  <c r="J6" i="3"/>
  <c r="H7" i="3"/>
  <c r="H6" i="3"/>
  <c r="H8" i="3"/>
  <c r="D6" i="3" l="1"/>
  <c r="D7" i="3"/>
  <c r="F6" i="3"/>
  <c r="F7" i="3"/>
  <c r="AG8" i="3"/>
  <c r="C8" i="3" s="1"/>
  <c r="AG9" i="3"/>
  <c r="C9" i="3" s="1"/>
  <c r="H9" i="3"/>
  <c r="AP9" i="3"/>
  <c r="AN9" i="3"/>
  <c r="AL9" i="3"/>
  <c r="AJ9" i="3"/>
  <c r="AF9" i="3"/>
  <c r="AD9" i="3"/>
  <c r="AB9" i="3"/>
  <c r="Z9" i="3"/>
  <c r="X9" i="3"/>
  <c r="V9" i="3"/>
  <c r="T9" i="3"/>
  <c r="R9" i="3"/>
  <c r="P9" i="3"/>
  <c r="N9" i="3"/>
  <c r="L9" i="3"/>
  <c r="J9" i="3"/>
  <c r="E9" i="3"/>
  <c r="AP8" i="3"/>
  <c r="AN8" i="3"/>
  <c r="AL8" i="3"/>
  <c r="AJ8" i="3"/>
  <c r="AF8" i="3"/>
  <c r="AD8" i="3"/>
  <c r="AB8" i="3"/>
  <c r="Z8" i="3"/>
  <c r="X8" i="3"/>
  <c r="V8" i="3"/>
  <c r="T8" i="3"/>
  <c r="R8" i="3"/>
  <c r="P8" i="3"/>
  <c r="N8" i="3"/>
  <c r="L8" i="3"/>
  <c r="J8" i="3"/>
  <c r="E8" i="3"/>
  <c r="H11" i="3"/>
  <c r="AN13" i="3"/>
  <c r="AL13" i="3"/>
  <c r="AJ13" i="3"/>
  <c r="AF13" i="3"/>
  <c r="AD13" i="3"/>
  <c r="AB13" i="3"/>
  <c r="Z13" i="3"/>
  <c r="X13" i="3"/>
  <c r="V13" i="3"/>
  <c r="T13" i="3"/>
  <c r="R13" i="3"/>
  <c r="P13" i="3"/>
  <c r="N13" i="3"/>
  <c r="L13" i="3"/>
  <c r="J13" i="3"/>
  <c r="H13" i="3"/>
  <c r="AP11" i="3"/>
  <c r="AN11" i="3"/>
  <c r="AL11" i="3"/>
  <c r="D9" i="3" l="1"/>
  <c r="D8" i="3"/>
  <c r="AH8" i="3"/>
  <c r="AH9" i="3"/>
  <c r="F8" i="3"/>
  <c r="F9" i="3"/>
  <c r="N27" i="3"/>
  <c r="AJ11" i="3"/>
  <c r="AF11" i="3"/>
  <c r="AD11" i="3"/>
  <c r="AB11" i="3"/>
  <c r="Z11" i="3"/>
  <c r="X11" i="3"/>
  <c r="V11" i="3"/>
  <c r="T11" i="3"/>
  <c r="R11" i="3"/>
  <c r="P11" i="3"/>
  <c r="N11" i="3"/>
  <c r="L11" i="3"/>
  <c r="J11" i="3"/>
  <c r="AG11" i="3" l="1"/>
  <c r="AG10" i="3"/>
  <c r="E10" i="3"/>
  <c r="E11" i="3"/>
  <c r="F11" i="3" s="1"/>
  <c r="E16" i="3"/>
  <c r="AP10" i="3"/>
  <c r="AN10" i="3"/>
  <c r="AL10" i="3"/>
  <c r="AJ10" i="3"/>
  <c r="AF10" i="3"/>
  <c r="AD10" i="3"/>
  <c r="AB10" i="3"/>
  <c r="Z10" i="3"/>
  <c r="X10" i="3"/>
  <c r="V10" i="3"/>
  <c r="T10" i="3"/>
  <c r="R10" i="3"/>
  <c r="P10" i="3"/>
  <c r="N10" i="3"/>
  <c r="L10" i="3"/>
  <c r="J10" i="3"/>
  <c r="H10" i="3"/>
  <c r="C11" i="3" l="1"/>
  <c r="C10" i="3"/>
  <c r="AH11" i="3"/>
  <c r="AH10" i="3"/>
  <c r="D10" i="3"/>
  <c r="F10" i="3"/>
  <c r="AP13" i="3"/>
  <c r="AP12" i="3"/>
  <c r="AN12" i="3"/>
  <c r="AL12" i="3"/>
  <c r="AJ12" i="3"/>
  <c r="AF12" i="3"/>
  <c r="AD12" i="3"/>
  <c r="AB12" i="3"/>
  <c r="Z12" i="3"/>
  <c r="X12" i="3"/>
  <c r="V12" i="3"/>
  <c r="T12" i="3"/>
  <c r="R12" i="3"/>
  <c r="P12" i="3"/>
  <c r="N12" i="3"/>
  <c r="L12" i="3"/>
  <c r="J12" i="3"/>
  <c r="H12" i="3"/>
  <c r="AG13" i="3"/>
  <c r="AG12" i="3"/>
  <c r="E13" i="3"/>
  <c r="E12" i="3"/>
  <c r="F12" i="3" s="1"/>
  <c r="AH12" i="3" l="1"/>
  <c r="F13" i="3"/>
  <c r="AH13" i="3"/>
  <c r="D11" i="3"/>
  <c r="C12" i="3"/>
  <c r="C13" i="3"/>
  <c r="D13" i="3" s="1"/>
  <c r="D12" i="3" l="1"/>
  <c r="AP29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G15" i="3"/>
  <c r="AG16" i="3"/>
  <c r="AG17" i="3"/>
  <c r="AH17" i="3" s="1"/>
  <c r="AG18" i="3"/>
  <c r="AG19" i="3"/>
  <c r="AG20" i="3"/>
  <c r="AG21" i="3"/>
  <c r="AG22" i="3"/>
  <c r="AG23" i="3"/>
  <c r="AG24" i="3"/>
  <c r="AG25" i="3"/>
  <c r="AH25" i="3" s="1"/>
  <c r="AG26" i="3"/>
  <c r="AG27" i="3"/>
  <c r="AG28" i="3"/>
  <c r="AG29" i="3"/>
  <c r="AG14" i="3"/>
  <c r="E15" i="3"/>
  <c r="C15" i="3" s="1"/>
  <c r="C16" i="3"/>
  <c r="E17" i="3"/>
  <c r="E18" i="3"/>
  <c r="C18" i="3" s="1"/>
  <c r="E19" i="3"/>
  <c r="E20" i="3"/>
  <c r="E21" i="3"/>
  <c r="F21" i="3" s="1"/>
  <c r="E22" i="3"/>
  <c r="C22" i="3" s="1"/>
  <c r="E23" i="3"/>
  <c r="C23" i="3" s="1"/>
  <c r="E24" i="3"/>
  <c r="C24" i="3" s="1"/>
  <c r="E25" i="3"/>
  <c r="E26" i="3"/>
  <c r="C26" i="3" s="1"/>
  <c r="E27" i="3"/>
  <c r="E28" i="3"/>
  <c r="E29" i="3"/>
  <c r="E14" i="3"/>
  <c r="C14" i="3" s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8" i="3"/>
  <c r="N29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H14" i="3" l="1"/>
  <c r="AH26" i="3"/>
  <c r="AH18" i="3"/>
  <c r="D23" i="3"/>
  <c r="D15" i="3"/>
  <c r="AH23" i="3"/>
  <c r="AH15" i="3"/>
  <c r="C25" i="3"/>
  <c r="D25" i="3" s="1"/>
  <c r="C17" i="3"/>
  <c r="D17" i="3" s="1"/>
  <c r="AH27" i="3"/>
  <c r="AH19" i="3"/>
  <c r="F15" i="3"/>
  <c r="AH24" i="3"/>
  <c r="AH16" i="3"/>
  <c r="F29" i="3"/>
  <c r="F23" i="3"/>
  <c r="C28" i="3"/>
  <c r="C20" i="3"/>
  <c r="AH22" i="3"/>
  <c r="F27" i="3"/>
  <c r="F19" i="3"/>
  <c r="AH29" i="3"/>
  <c r="AH21" i="3"/>
  <c r="D14" i="3"/>
  <c r="D22" i="3"/>
  <c r="F14" i="3"/>
  <c r="F22" i="3"/>
  <c r="C21" i="3"/>
  <c r="F24" i="3"/>
  <c r="F16" i="3"/>
  <c r="F17" i="3"/>
  <c r="F25" i="3"/>
  <c r="C27" i="3"/>
  <c r="D27" i="3" s="1"/>
  <c r="C19" i="3"/>
  <c r="D19" i="3" s="1"/>
  <c r="C29" i="3"/>
  <c r="F18" i="3"/>
  <c r="F26" i="3"/>
  <c r="F20" i="3"/>
  <c r="F28" i="3"/>
  <c r="AH20" i="3"/>
  <c r="AH28" i="3"/>
  <c r="D16" i="3" l="1"/>
  <c r="D20" i="3"/>
  <c r="D24" i="3"/>
  <c r="D29" i="3"/>
  <c r="D21" i="3"/>
  <c r="D18" i="3"/>
  <c r="D28" i="3"/>
  <c r="D26" i="3"/>
</calcChain>
</file>

<file path=xl/sharedStrings.xml><?xml version="1.0" encoding="utf-8"?>
<sst xmlns="http://schemas.openxmlformats.org/spreadsheetml/2006/main" count="92" uniqueCount="30">
  <si>
    <t>Asnuntuck Community College</t>
  </si>
  <si>
    <t>Capital Community College</t>
  </si>
  <si>
    <t>Central Connecticut State University</t>
  </si>
  <si>
    <t>Charter Oak State College</t>
  </si>
  <si>
    <t>Eastern Connecticut State University</t>
  </si>
  <si>
    <t>Gateway Community College</t>
  </si>
  <si>
    <t>Housatonic Community College</t>
  </si>
  <si>
    <t>Manchester Community College</t>
  </si>
  <si>
    <t>Middlesex Community College</t>
  </si>
  <si>
    <t>Naugatuck Valley Community College</t>
  </si>
  <si>
    <t>Northwestern Connecticut Community College</t>
  </si>
  <si>
    <t>Norwalk Community College</t>
  </si>
  <si>
    <t>Quinebaug Valley Community College</t>
  </si>
  <si>
    <t>Southern Connecticut State University</t>
  </si>
  <si>
    <t>Three Rivers Community College</t>
  </si>
  <si>
    <t>Tunxis Community College</t>
  </si>
  <si>
    <t>Western Connecticut State University</t>
  </si>
  <si>
    <t>Gender</t>
  </si>
  <si>
    <t>men</t>
  </si>
  <si>
    <t>women</t>
  </si>
  <si>
    <t>All CCC</t>
  </si>
  <si>
    <t>All CSU</t>
  </si>
  <si>
    <t>All CSCU</t>
  </si>
  <si>
    <t>Data Source: IPEDS Data Center</t>
  </si>
  <si>
    <t>woman</t>
  </si>
  <si>
    <t>Fall</t>
  </si>
  <si>
    <t>Fall Headcount Enrollment by Gender Group for Connecticut State Colleges &amp; Universities</t>
  </si>
  <si>
    <t>Prepared by the the CSCU Office of Decision Support &amp; Institutional Research, March 24, 2023.</t>
  </si>
  <si>
    <t>Connecticut State Community College</t>
  </si>
  <si>
    <t>Prepared by the the CSCU Office of Decision Support &amp; Institutional Research, April 3,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</si>
</sst>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/>
    <xf numFmtId="0" fontId="0" fillId="0" borderId="0" xfId="0" applyAlignment="1">
      <alignment horizontal="left" vertical="center"/>
    </xf>
    <xf numFmtId="0" fontId="18" fillId="0" borderId="0" xfId="0" applyFont="1"/>
    <xf numFmtId="0" fontId="21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3" fillId="33" borderId="11" xfId="0" applyFont="1" applyFill="1" applyBorder="1" applyAlignment="1">
      <alignment vertical="center"/>
    </xf>
    <xf numFmtId="3" fontId="23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9" fontId="21" fillId="0" borderId="11" xfId="0" applyNumberFormat="1" applyFont="1" applyBorder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9" fontId="23" fillId="0" borderId="11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33" borderId="0" xfId="0" applyNumberFormat="1" applyFont="1" applyFill="1" applyAlignment="1">
      <alignment horizontal="center" vertical="center"/>
    </xf>
    <xf numFmtId="9" fontId="21" fillId="33" borderId="11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Alignment="1">
      <alignment horizontal="center" vertical="center"/>
    </xf>
    <xf numFmtId="9" fontId="23" fillId="33" borderId="0" xfId="0" applyNumberFormat="1" applyFont="1" applyFill="1" applyAlignment="1">
      <alignment horizontal="center" vertical="center"/>
    </xf>
    <xf numFmtId="9" fontId="23" fillId="33" borderId="11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9" fontId="21" fillId="0" borderId="11" xfId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9" fontId="23" fillId="0" borderId="0" xfId="1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/>
    </xf>
    <xf numFmtId="9" fontId="21" fillId="33" borderId="11" xfId="1" applyFont="1" applyFill="1" applyBorder="1" applyAlignment="1">
      <alignment horizontal="center" vertical="center"/>
    </xf>
    <xf numFmtId="9" fontId="23" fillId="33" borderId="0" xfId="1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9" fontId="16" fillId="0" borderId="0" xfId="1" applyFont="1" applyFill="1" applyAlignment="1">
      <alignment horizontal="center" vertical="center"/>
    </xf>
    <xf numFmtId="9" fontId="16" fillId="0" borderId="0" xfId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23" fillId="33" borderId="0" xfId="0" applyNumberFormat="1" applyFont="1" applyFill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9" fontId="22" fillId="33" borderId="11" xfId="0" applyNumberFormat="1" applyFont="1" applyFill="1" applyBorder="1" applyAlignment="1">
      <alignment horizontal="center" vertical="center" wrapText="1"/>
    </xf>
    <xf numFmtId="9" fontId="23" fillId="33" borderId="0" xfId="0" applyNumberFormat="1" applyFont="1" applyFill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 wrapText="1"/>
    </xf>
    <xf numFmtId="9" fontId="23" fillId="33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3" fontId="21" fillId="33" borderId="0" xfId="0" applyNumberFormat="1" applyFont="1" applyFill="1" applyAlignment="1">
      <alignment horizontal="center" vertical="center" wrapText="1"/>
    </xf>
    <xf numFmtId="9" fontId="21" fillId="33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3" fontId="22" fillId="0" borderId="0" xfId="0" applyNumberFormat="1" applyFont="1" applyAlignment="1">
      <alignment horizontal="center" vertical="center" wrapText="1"/>
    </xf>
    <xf numFmtId="9" fontId="23" fillId="0" borderId="0" xfId="0" applyNumberFormat="1" applyFont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 wrapText="1"/>
    </xf>
    <xf numFmtId="9" fontId="23" fillId="0" borderId="11" xfId="0" applyNumberFormat="1" applyFont="1" applyBorder="1" applyAlignment="1">
      <alignment horizontal="center" vertical="center" wrapText="1"/>
    </xf>
    <xf numFmtId="9" fontId="23" fillId="0" borderId="15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9" fontId="23" fillId="0" borderId="11" xfId="1" applyFont="1" applyFill="1" applyBorder="1" applyAlignment="1">
      <alignment horizontal="center" vertical="center"/>
    </xf>
    <xf numFmtId="9" fontId="23" fillId="33" borderId="11" xfId="1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9" fontId="21" fillId="0" borderId="14" xfId="1" applyFont="1" applyFill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9" fontId="23" fillId="0" borderId="12" xfId="1" applyFont="1" applyFill="1" applyBorder="1" applyAlignment="1">
      <alignment horizontal="center" vertical="center"/>
    </xf>
    <xf numFmtId="9" fontId="23" fillId="0" borderId="14" xfId="1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21" fillId="0" borderId="16" xfId="0" applyFont="1" applyBorder="1" applyAlignment="1">
      <alignment horizontal="left" wrapText="1"/>
    </xf>
    <xf numFmtId="0" fontId="23" fillId="0" borderId="15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1" fillId="0" borderId="17" xfId="0" applyFont="1" applyBorder="1" applyAlignment="1">
      <alignment wrapText="1"/>
    </xf>
    <xf numFmtId="0" fontId="23" fillId="0" borderId="14" xfId="0" applyFont="1" applyBorder="1" applyAlignment="1">
      <alignment vertical="center"/>
    </xf>
    <xf numFmtId="0" fontId="22" fillId="33" borderId="0" xfId="0" applyFont="1" applyFill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3" fontId="25" fillId="33" borderId="0" xfId="0" applyNumberFormat="1" applyFont="1" applyFill="1" applyAlignment="1">
      <alignment horizontal="center" vertical="center" wrapText="1"/>
    </xf>
    <xf numFmtId="9" fontId="25" fillId="33" borderId="11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5" fillId="33" borderId="0" xfId="0" applyFont="1" applyFill="1" applyAlignment="1">
      <alignment horizontal="center" vertical="center" wrapText="1"/>
    </xf>
    <xf numFmtId="9" fontId="23" fillId="33" borderId="15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center" vertical="center" textRotation="90" wrapText="1"/>
    </xf>
    <xf numFmtId="3" fontId="21" fillId="0" borderId="0" xfId="0" applyNumberFormat="1" applyFont="1" applyAlignment="1">
      <alignment horizontal="center" vertical="center" textRotation="90" wrapText="1"/>
    </xf>
    <xf numFmtId="3" fontId="21" fillId="0" borderId="13" xfId="0" applyNumberFormat="1" applyFont="1" applyBorder="1" applyAlignment="1">
      <alignment horizontal="center" vertical="center" textRotation="90" wrapText="1"/>
    </xf>
    <xf numFmtId="3" fontId="21" fillId="0" borderId="14" xfId="0" applyNumberFormat="1" applyFont="1" applyBorder="1" applyAlignment="1">
      <alignment horizontal="center" vertical="center" textRotation="90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81923-EB51-4526-83A6-B529D7F66609}">
  <dimension ref="A1:R41"/>
  <sheetViews>
    <sheetView tabSelected="1" workbookViewId="0">
      <selection activeCell="A2" sqref="A2"/>
    </sheetView>
  </sheetViews>
  <sheetFormatPr defaultRowHeight="15" x14ac:dyDescent="0.25"/>
  <sheetData>
    <row r="1" spans="1:18" ht="15.75" x14ac:dyDescent="0.25">
      <c r="A1" s="4" t="s">
        <v>26</v>
      </c>
      <c r="B1" s="4"/>
      <c r="C1" s="10"/>
      <c r="D1" s="10"/>
      <c r="E1" s="10"/>
      <c r="F1" s="10"/>
      <c r="G1" s="44"/>
      <c r="H1" s="44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68"/>
      <c r="B2" s="69"/>
      <c r="C2" s="57"/>
      <c r="D2" s="57"/>
      <c r="E2" s="57"/>
      <c r="F2" s="57"/>
      <c r="G2" s="58"/>
      <c r="H2" s="59"/>
      <c r="I2" s="57"/>
      <c r="J2" s="57"/>
      <c r="K2" s="56"/>
      <c r="L2" s="57"/>
      <c r="M2" s="56"/>
      <c r="N2" s="57"/>
      <c r="O2" s="56"/>
      <c r="P2" s="57"/>
      <c r="Q2" s="56"/>
      <c r="R2" s="57"/>
    </row>
    <row r="3" spans="1:18" ht="45" customHeight="1" x14ac:dyDescent="0.25">
      <c r="A3" s="70" t="s">
        <v>25</v>
      </c>
      <c r="B3" s="74" t="s">
        <v>17</v>
      </c>
      <c r="C3" s="93" t="s">
        <v>22</v>
      </c>
      <c r="D3" s="94"/>
      <c r="E3" s="93" t="s">
        <v>28</v>
      </c>
      <c r="F3" s="94"/>
      <c r="G3" s="91" t="s">
        <v>3</v>
      </c>
      <c r="H3" s="92"/>
      <c r="I3" s="93" t="s">
        <v>21</v>
      </c>
      <c r="J3" s="94"/>
      <c r="K3" s="85" t="s">
        <v>2</v>
      </c>
      <c r="L3" s="85"/>
      <c r="M3" s="85" t="s">
        <v>4</v>
      </c>
      <c r="N3" s="85"/>
      <c r="O3" s="85" t="s">
        <v>13</v>
      </c>
      <c r="P3" s="85"/>
      <c r="Q3" s="86" t="s">
        <v>16</v>
      </c>
      <c r="R3" s="87"/>
    </row>
    <row r="4" spans="1:18" ht="15" customHeight="1" x14ac:dyDescent="0.25">
      <c r="A4" s="89">
        <v>2023</v>
      </c>
      <c r="B4" s="7" t="s">
        <v>19</v>
      </c>
      <c r="C4" s="76">
        <f t="shared" ref="C4:C9" si="0">E4+G4+I4</f>
        <v>37352</v>
      </c>
      <c r="D4" s="40">
        <f t="shared" ref="D4:D6" si="1">C4/SUM(C4:C5)</f>
        <v>0.58910180585127359</v>
      </c>
      <c r="E4" s="83">
        <v>21047</v>
      </c>
      <c r="F4" s="80">
        <f t="shared" ref="F4:F6" si="2">E4/SUM(E4:E5)</f>
        <v>0.60149752793575495</v>
      </c>
      <c r="G4" s="39">
        <v>1365</v>
      </c>
      <c r="H4" s="43">
        <f t="shared" ref="H4:J8" si="3">G4/SUM(G4:G5)</f>
        <v>0.77293318233295583</v>
      </c>
      <c r="I4" s="76">
        <f t="shared" ref="I4:I9" si="4">K4+M4+O4+Q4</f>
        <v>14940</v>
      </c>
      <c r="J4" s="40">
        <f t="shared" ref="J4" si="5">I4/SUM(I4:I5)</f>
        <v>0.56064244971480037</v>
      </c>
      <c r="K4" s="38">
        <v>4747</v>
      </c>
      <c r="L4" s="41">
        <f t="shared" ref="L4:N8" si="6">K4/SUM(K4:K5)</f>
        <v>0.48877677100494232</v>
      </c>
      <c r="M4" s="38">
        <v>2346</v>
      </c>
      <c r="N4" s="41">
        <f t="shared" si="6"/>
        <v>0.58959537572254339</v>
      </c>
      <c r="O4" s="38">
        <v>5632</v>
      </c>
      <c r="P4" s="41">
        <f t="shared" ref="P4:R8" si="7">O4/SUM(O4:O5)</f>
        <v>0.6385487528344671</v>
      </c>
      <c r="Q4" s="38">
        <v>2215</v>
      </c>
      <c r="R4" s="84">
        <f t="shared" si="7"/>
        <v>0.53541213439690594</v>
      </c>
    </row>
    <row r="5" spans="1:18" ht="15" customHeight="1" x14ac:dyDescent="0.25">
      <c r="A5" s="89"/>
      <c r="B5" s="7" t="s">
        <v>18</v>
      </c>
      <c r="C5" s="76">
        <f t="shared" si="0"/>
        <v>26053</v>
      </c>
      <c r="D5" s="40">
        <f>C5/SUM(C4:C5)</f>
        <v>0.41089819414872641</v>
      </c>
      <c r="E5" s="83">
        <v>13944</v>
      </c>
      <c r="F5" s="80">
        <f>E5/SUM(E4:E5)</f>
        <v>0.39850247206424511</v>
      </c>
      <c r="G5" s="39">
        <v>401</v>
      </c>
      <c r="H5" s="43">
        <f>G5/SUM(G4:G5)</f>
        <v>0.22706681766704417</v>
      </c>
      <c r="I5" s="76">
        <f t="shared" si="4"/>
        <v>11708</v>
      </c>
      <c r="J5" s="40">
        <f>I5/SUM(I4:I5)</f>
        <v>0.43935755028519963</v>
      </c>
      <c r="K5" s="38">
        <v>4965</v>
      </c>
      <c r="L5" s="41">
        <f>K5/SUM(K4:K5)</f>
        <v>0.51122322899505768</v>
      </c>
      <c r="M5" s="38">
        <v>1633</v>
      </c>
      <c r="N5" s="41">
        <f>M5/SUM(M4:M5)</f>
        <v>0.41040462427745666</v>
      </c>
      <c r="O5" s="38">
        <v>3188</v>
      </c>
      <c r="P5" s="41">
        <f>O5/SUM(O4:O5)</f>
        <v>0.3614512471655329</v>
      </c>
      <c r="Q5" s="38">
        <v>1922</v>
      </c>
      <c r="R5" s="43">
        <f>Q5/SUM(Q4:Q5)</f>
        <v>0.46458786560309401</v>
      </c>
    </row>
    <row r="6" spans="1:18" x14ac:dyDescent="0.25">
      <c r="A6" s="88">
        <v>2022</v>
      </c>
      <c r="B6" s="72" t="s">
        <v>19</v>
      </c>
      <c r="C6" s="50">
        <f t="shared" si="0"/>
        <v>38287</v>
      </c>
      <c r="D6" s="53">
        <f t="shared" si="1"/>
        <v>0.59281566927305107</v>
      </c>
      <c r="E6" s="77">
        <v>21831</v>
      </c>
      <c r="F6" s="78">
        <f t="shared" si="2"/>
        <v>0.60430161102806845</v>
      </c>
      <c r="G6" s="52">
        <v>1224</v>
      </c>
      <c r="H6" s="54">
        <f t="shared" si="3"/>
        <v>0.7640449438202247</v>
      </c>
      <c r="I6" s="9">
        <f t="shared" si="4"/>
        <v>15232</v>
      </c>
      <c r="J6" s="53">
        <f t="shared" ref="J6" si="8">I6/SUM(I6:I7)</f>
        <v>0.56715195293591991</v>
      </c>
      <c r="K6" s="8">
        <v>4634</v>
      </c>
      <c r="L6" s="51">
        <f t="shared" si="6"/>
        <v>0.48943810730882975</v>
      </c>
      <c r="M6" s="8">
        <v>2432</v>
      </c>
      <c r="N6" s="51">
        <f t="shared" si="6"/>
        <v>0.5956404604457507</v>
      </c>
      <c r="O6" s="8">
        <v>5753</v>
      </c>
      <c r="P6" s="51">
        <f t="shared" si="7"/>
        <v>0.64720440994487571</v>
      </c>
      <c r="Q6" s="8">
        <v>2413</v>
      </c>
      <c r="R6" s="54">
        <f t="shared" si="7"/>
        <v>0.54629839257414536</v>
      </c>
    </row>
    <row r="7" spans="1:18" x14ac:dyDescent="0.25">
      <c r="A7" s="88"/>
      <c r="B7" s="72" t="s">
        <v>18</v>
      </c>
      <c r="C7" s="9">
        <f t="shared" si="0"/>
        <v>26298</v>
      </c>
      <c r="D7" s="53">
        <f>C7/SUM(C6:C7)</f>
        <v>0.40718433072694898</v>
      </c>
      <c r="E7" s="77">
        <v>14295</v>
      </c>
      <c r="F7" s="78">
        <f>E7/SUM(E6:E7)</f>
        <v>0.39569838897193155</v>
      </c>
      <c r="G7" s="52">
        <v>378</v>
      </c>
      <c r="H7" s="54">
        <f>G7/SUM(G6:G7)</f>
        <v>0.23595505617977527</v>
      </c>
      <c r="I7" s="9">
        <f t="shared" si="4"/>
        <v>11625</v>
      </c>
      <c r="J7" s="53">
        <f>I7/SUM(I6:I7)</f>
        <v>0.43284804706408014</v>
      </c>
      <c r="K7" s="8">
        <v>4834</v>
      </c>
      <c r="L7" s="51">
        <f>K7/SUM(K6:K7)</f>
        <v>0.51056189269117025</v>
      </c>
      <c r="M7" s="8">
        <v>1651</v>
      </c>
      <c r="N7" s="51">
        <f>M7/SUM(M6:M7)</f>
        <v>0.4043595395542493</v>
      </c>
      <c r="O7" s="8">
        <v>3136</v>
      </c>
      <c r="P7" s="51">
        <f>O7/SUM(O6:O7)</f>
        <v>0.35279559005512429</v>
      </c>
      <c r="Q7" s="8">
        <v>2004</v>
      </c>
      <c r="R7" s="54">
        <f>Q7/SUM(Q6:Q7)</f>
        <v>0.45370160742585464</v>
      </c>
    </row>
    <row r="8" spans="1:18" x14ac:dyDescent="0.25">
      <c r="A8" s="89">
        <v>2021</v>
      </c>
      <c r="B8" s="7" t="s">
        <v>24</v>
      </c>
      <c r="C8" s="42">
        <f t="shared" si="0"/>
        <v>39845</v>
      </c>
      <c r="D8" s="40">
        <f t="shared" ref="D8:F8" si="9">C8/SUM(C8:C9)</f>
        <v>0.60101665258839143</v>
      </c>
      <c r="E8" s="79">
        <v>22869</v>
      </c>
      <c r="F8" s="80">
        <f t="shared" si="9"/>
        <v>0.61614936954413191</v>
      </c>
      <c r="G8" s="38">
        <v>1221</v>
      </c>
      <c r="H8" s="43">
        <f t="shared" si="3"/>
        <v>0.75463535228677381</v>
      </c>
      <c r="I8" s="42">
        <f t="shared" si="4"/>
        <v>15755</v>
      </c>
      <c r="J8" s="40">
        <f t="shared" si="3"/>
        <v>0.57162034685436469</v>
      </c>
      <c r="K8" s="38">
        <v>4823</v>
      </c>
      <c r="L8" s="41">
        <f t="shared" si="6"/>
        <v>0.49963741841914433</v>
      </c>
      <c r="M8" s="38">
        <v>2532</v>
      </c>
      <c r="N8" s="41">
        <f t="shared" si="6"/>
        <v>0.5862468163926835</v>
      </c>
      <c r="O8" s="38">
        <v>5745</v>
      </c>
      <c r="P8" s="41">
        <f t="shared" si="7"/>
        <v>0.65373236231224396</v>
      </c>
      <c r="Q8" s="38">
        <v>2655</v>
      </c>
      <c r="R8" s="43">
        <f t="shared" si="7"/>
        <v>0.55289462723865057</v>
      </c>
    </row>
    <row r="9" spans="1:18" x14ac:dyDescent="0.25">
      <c r="A9" s="89"/>
      <c r="B9" s="7" t="s">
        <v>18</v>
      </c>
      <c r="C9" s="42">
        <f t="shared" si="0"/>
        <v>26451</v>
      </c>
      <c r="D9" s="40">
        <f>C9/SUM(C8:C9)</f>
        <v>0.39898334741160857</v>
      </c>
      <c r="E9" s="79">
        <v>14247</v>
      </c>
      <c r="F9" s="80">
        <f>E9/SUM(E8:E9)</f>
        <v>0.38385063045586809</v>
      </c>
      <c r="G9" s="38">
        <v>397</v>
      </c>
      <c r="H9" s="43">
        <f>G9/SUM(G8:G9)</f>
        <v>0.24536464771322619</v>
      </c>
      <c r="I9" s="42">
        <f t="shared" si="4"/>
        <v>11807</v>
      </c>
      <c r="J9" s="40">
        <f>I9/SUM(I8:I9)</f>
        <v>0.42837965314563531</v>
      </c>
      <c r="K9" s="39">
        <v>4830</v>
      </c>
      <c r="L9" s="41">
        <f>K9/SUM(K8:K9)</f>
        <v>0.50036258158085567</v>
      </c>
      <c r="M9" s="38">
        <v>1787</v>
      </c>
      <c r="N9" s="41">
        <f>M9/SUM(M8:M9)</f>
        <v>0.4137531836073165</v>
      </c>
      <c r="O9" s="38">
        <v>3043</v>
      </c>
      <c r="P9" s="41">
        <f>O9/SUM(O8:O9)</f>
        <v>0.34626763768775604</v>
      </c>
      <c r="Q9" s="38">
        <v>2147</v>
      </c>
      <c r="R9" s="43">
        <f>Q9/SUM(Q8:Q9)</f>
        <v>0.44710537276134943</v>
      </c>
    </row>
    <row r="10" spans="1:18" x14ac:dyDescent="0.25">
      <c r="A10" s="90">
        <v>2020</v>
      </c>
      <c r="B10" s="73" t="s">
        <v>24</v>
      </c>
      <c r="C10" s="9">
        <f t="shared" ref="C10:C31" si="10">SUM(E10,G10,I10)</f>
        <v>43780</v>
      </c>
      <c r="D10" s="13">
        <f t="shared" ref="D10" si="11">C10/SUM(C10:C11)</f>
        <v>0.60383708260347846</v>
      </c>
      <c r="E10" s="77">
        <v>25561</v>
      </c>
      <c r="F10" s="15">
        <f>E10/SUM(E10:E11)</f>
        <v>0.62349985364425797</v>
      </c>
      <c r="G10" s="25">
        <v>1194</v>
      </c>
      <c r="H10" s="15">
        <f>G10/SUM(G10:G11)</f>
        <v>0.73072215422276621</v>
      </c>
      <c r="I10" s="16">
        <f t="shared" ref="I10:I31" si="12">SUM(K10,M10,O10,Q10)</f>
        <v>17025</v>
      </c>
      <c r="J10" s="13">
        <f>I10/SUM(I10:I11)</f>
        <v>0.56991263013423488</v>
      </c>
      <c r="K10" s="8">
        <v>5354</v>
      </c>
      <c r="L10" s="14">
        <f>K10/SUM(K10:K11)</f>
        <v>0.50262861434472395</v>
      </c>
      <c r="M10" s="8">
        <v>2719</v>
      </c>
      <c r="N10" s="14">
        <f>M10/SUM(M10:M11)</f>
        <v>0.58548664944013784</v>
      </c>
      <c r="O10" s="8">
        <v>6061</v>
      </c>
      <c r="P10" s="14">
        <f>O10/SUM(O10:O11)</f>
        <v>0.64955524595434577</v>
      </c>
      <c r="Q10" s="8">
        <v>2891</v>
      </c>
      <c r="R10" s="15">
        <f>Q10/SUM(Q10:Q11)</f>
        <v>0.5510865421273351</v>
      </c>
    </row>
    <row r="11" spans="1:18" x14ac:dyDescent="0.25">
      <c r="A11" s="90"/>
      <c r="B11" s="73" t="s">
        <v>18</v>
      </c>
      <c r="C11" s="9">
        <f t="shared" si="10"/>
        <v>28723</v>
      </c>
      <c r="D11" s="13">
        <f>C11/SUM(C10:C11)</f>
        <v>0.39616291739652154</v>
      </c>
      <c r="E11" s="77">
        <v>15435</v>
      </c>
      <c r="F11" s="15">
        <f>E11/SUM(E10:E11)</f>
        <v>0.37650014635574203</v>
      </c>
      <c r="G11" s="25">
        <v>440</v>
      </c>
      <c r="H11" s="15">
        <f>G11/SUM(G10:G11)</f>
        <v>0.26927784577723379</v>
      </c>
      <c r="I11" s="16">
        <f t="shared" si="12"/>
        <v>12848</v>
      </c>
      <c r="J11" s="13">
        <f>I11/SUM(I10:I11)</f>
        <v>0.43008736986576507</v>
      </c>
      <c r="K11" s="8">
        <v>5298</v>
      </c>
      <c r="L11" s="14">
        <f>K11/SUM(K10:K11)</f>
        <v>0.497371385655276</v>
      </c>
      <c r="M11" s="8">
        <v>1925</v>
      </c>
      <c r="N11" s="14">
        <f>M11/SUM(M10:M11)</f>
        <v>0.41451335055986221</v>
      </c>
      <c r="O11" s="8">
        <v>3270</v>
      </c>
      <c r="P11" s="14">
        <f>O11/SUM(O10:O11)</f>
        <v>0.35044475404565428</v>
      </c>
      <c r="Q11" s="8">
        <v>2355</v>
      </c>
      <c r="R11" s="15">
        <f>Q11/SUM(Q10:Q11)</f>
        <v>0.4489134578726649</v>
      </c>
    </row>
    <row r="12" spans="1:18" x14ac:dyDescent="0.25">
      <c r="A12" s="89">
        <v>2019</v>
      </c>
      <c r="B12" s="7" t="s">
        <v>24</v>
      </c>
      <c r="C12" s="17">
        <f t="shared" si="10"/>
        <v>45603</v>
      </c>
      <c r="D12" s="18">
        <f>C12/SUM(C12:C13)</f>
        <v>0.58217586682326505</v>
      </c>
      <c r="E12" s="19">
        <v>26656</v>
      </c>
      <c r="F12" s="21">
        <f>E12/SUM(E12:E13)</f>
        <v>0.59041375033224064</v>
      </c>
      <c r="G12" s="19">
        <v>1135</v>
      </c>
      <c r="H12" s="21">
        <f>G12/SUM(G12:G13)</f>
        <v>0.70453134698944753</v>
      </c>
      <c r="I12" s="17">
        <f t="shared" si="12"/>
        <v>17812</v>
      </c>
      <c r="J12" s="18">
        <f>I12/SUM(I12:I13)</f>
        <v>0.56415291546574609</v>
      </c>
      <c r="K12" s="19">
        <v>5613</v>
      </c>
      <c r="L12" s="20">
        <f>K12/SUM(K12:K13)</f>
        <v>0.50322754168908013</v>
      </c>
      <c r="M12" s="19">
        <v>2887</v>
      </c>
      <c r="N12" s="20">
        <f>M12/SUM(M12:M13)</f>
        <v>0.58076845705089519</v>
      </c>
      <c r="O12" s="19">
        <v>6205</v>
      </c>
      <c r="P12" s="20">
        <f>O12/SUM(O12:O13)</f>
        <v>0.63206682285830706</v>
      </c>
      <c r="Q12" s="19">
        <v>3107</v>
      </c>
      <c r="R12" s="21">
        <f>Q12/SUM(Q12:Q13)</f>
        <v>0.55176700408453205</v>
      </c>
    </row>
    <row r="13" spans="1:18" x14ac:dyDescent="0.25">
      <c r="A13" s="89"/>
      <c r="B13" s="7" t="s">
        <v>18</v>
      </c>
      <c r="C13" s="17">
        <f t="shared" si="10"/>
        <v>32729</v>
      </c>
      <c r="D13" s="18">
        <f>C13/SUM(C12:C13)</f>
        <v>0.41782413317673495</v>
      </c>
      <c r="E13" s="19">
        <v>18492</v>
      </c>
      <c r="F13" s="21">
        <f>E13/SUM(E12:E13)</f>
        <v>0.40958624966775936</v>
      </c>
      <c r="G13" s="19">
        <v>476</v>
      </c>
      <c r="H13" s="21">
        <f>G13/SUM(G12:G13)</f>
        <v>0.29546865301055247</v>
      </c>
      <c r="I13" s="17">
        <f t="shared" si="12"/>
        <v>13761</v>
      </c>
      <c r="J13" s="18">
        <f>I13/SUM(I12:I13)</f>
        <v>0.43584708453425397</v>
      </c>
      <c r="K13" s="19">
        <v>5541</v>
      </c>
      <c r="L13" s="20">
        <f>K13/SUM(K12:K13)</f>
        <v>0.49677245831091987</v>
      </c>
      <c r="M13" s="19">
        <v>2084</v>
      </c>
      <c r="N13" s="20">
        <f>M13/SUM(M12:M13)</f>
        <v>0.41923154294910481</v>
      </c>
      <c r="O13" s="19">
        <v>3612</v>
      </c>
      <c r="P13" s="20">
        <f>O13/SUM(O12:O13)</f>
        <v>0.36793317714169299</v>
      </c>
      <c r="Q13" s="19">
        <v>2524</v>
      </c>
      <c r="R13" s="21">
        <f>Q13/SUM(Q12:Q13)</f>
        <v>0.44823299591546795</v>
      </c>
    </row>
    <row r="14" spans="1:18" x14ac:dyDescent="0.25">
      <c r="A14" s="90">
        <v>2018</v>
      </c>
      <c r="B14" s="73" t="s">
        <v>19</v>
      </c>
      <c r="C14" s="23">
        <f t="shared" si="10"/>
        <v>47655</v>
      </c>
      <c r="D14" s="24">
        <f>C14/SUM(C14:C15)</f>
        <v>0.57923716452742124</v>
      </c>
      <c r="E14" s="77">
        <v>28177</v>
      </c>
      <c r="F14" s="61">
        <f>E14/SUM(E14:E15)</f>
        <v>0.58813584086497317</v>
      </c>
      <c r="G14" s="82">
        <v>1123</v>
      </c>
      <c r="H14" s="61">
        <f>G14/SUM(G14:G15)</f>
        <v>0.68433881779402805</v>
      </c>
      <c r="I14" s="23">
        <f t="shared" si="12"/>
        <v>18355</v>
      </c>
      <c r="J14" s="24">
        <f>I14/SUM(I14:I15)</f>
        <v>0.56093759550149747</v>
      </c>
      <c r="K14" s="25">
        <v>5914</v>
      </c>
      <c r="L14" s="26">
        <f>K14/SUM(K14:K15)</f>
        <v>0.50025376416849943</v>
      </c>
      <c r="M14" s="25">
        <v>3058</v>
      </c>
      <c r="N14" s="26">
        <f>M14/SUM(M14:M15)</f>
        <v>0.58717357910906298</v>
      </c>
      <c r="O14" s="25">
        <v>6316</v>
      </c>
      <c r="P14" s="26">
        <f>O14/SUM(O14:O15)</f>
        <v>0.62845771144278606</v>
      </c>
      <c r="Q14" s="25">
        <v>3067</v>
      </c>
      <c r="R14" s="61">
        <f>Q14/SUM(Q14:Q15)</f>
        <v>0.54360155973059199</v>
      </c>
    </row>
    <row r="15" spans="1:18" x14ac:dyDescent="0.25">
      <c r="A15" s="90"/>
      <c r="B15" s="73" t="s">
        <v>18</v>
      </c>
      <c r="C15" s="23">
        <f t="shared" si="10"/>
        <v>34617</v>
      </c>
      <c r="D15" s="24">
        <f>C15/SUM(C14:C15)</f>
        <v>0.42076283547257876</v>
      </c>
      <c r="E15" s="77">
        <v>19732</v>
      </c>
      <c r="F15" s="61">
        <f>E15/SUM(E14:E15)</f>
        <v>0.41186415913502683</v>
      </c>
      <c r="G15" s="82">
        <v>518</v>
      </c>
      <c r="H15" s="61">
        <f>G15/SUM(G14:G15)</f>
        <v>0.31566118220597195</v>
      </c>
      <c r="I15" s="23">
        <f t="shared" si="12"/>
        <v>14367</v>
      </c>
      <c r="J15" s="24">
        <f>I15/SUM(I14:I15)</f>
        <v>0.43906240449850253</v>
      </c>
      <c r="K15" s="25">
        <v>5908</v>
      </c>
      <c r="L15" s="26">
        <f>K15/SUM(K14:K15)</f>
        <v>0.49974623583150057</v>
      </c>
      <c r="M15" s="25">
        <v>2150</v>
      </c>
      <c r="N15" s="26">
        <f>M15/SUM(M14:M15)</f>
        <v>0.41282642089093702</v>
      </c>
      <c r="O15" s="25">
        <v>3734</v>
      </c>
      <c r="P15" s="26">
        <f>O15/SUM(O14:O15)</f>
        <v>0.37154228855721394</v>
      </c>
      <c r="Q15" s="25">
        <v>2575</v>
      </c>
      <c r="R15" s="61">
        <f>Q15/SUM(Q14:Q15)</f>
        <v>0.45639844026940801</v>
      </c>
    </row>
    <row r="16" spans="1:18" x14ac:dyDescent="0.25">
      <c r="A16" s="89">
        <v>2017</v>
      </c>
      <c r="B16" s="7" t="s">
        <v>19</v>
      </c>
      <c r="C16" s="27">
        <f t="shared" si="10"/>
        <v>48110</v>
      </c>
      <c r="D16" s="28">
        <f>C16/SUM(C16:C17)</f>
        <v>0.57336606759784525</v>
      </c>
      <c r="E16" s="30">
        <v>28650</v>
      </c>
      <c r="F16" s="62">
        <f>E16/SUM(E16:E17)</f>
        <v>0.58019441069258815</v>
      </c>
      <c r="G16" s="30">
        <v>1015</v>
      </c>
      <c r="H16" s="62">
        <f>G16/SUM(G16:G17)</f>
        <v>0.67666666666666664</v>
      </c>
      <c r="I16" s="27">
        <f t="shared" si="12"/>
        <v>18445</v>
      </c>
      <c r="J16" s="28">
        <f>I16/SUM(I16:I17)</f>
        <v>0.55846554438658114</v>
      </c>
      <c r="K16" s="19">
        <v>5964</v>
      </c>
      <c r="L16" s="29">
        <f>K16/SUM(K16:K17)</f>
        <v>0.50202020202020203</v>
      </c>
      <c r="M16" s="19">
        <v>3027</v>
      </c>
      <c r="N16" s="29">
        <f>M16/SUM(M16:M17)</f>
        <v>0.57307837940174178</v>
      </c>
      <c r="O16" s="19">
        <v>6409</v>
      </c>
      <c r="P16" s="29">
        <f>O16/SUM(O16:O17)</f>
        <v>0.62821015487159382</v>
      </c>
      <c r="Q16" s="19">
        <v>3045</v>
      </c>
      <c r="R16" s="62">
        <f>Q16/SUM(Q16:Q17)</f>
        <v>0.53760593220338981</v>
      </c>
    </row>
    <row r="17" spans="1:18" x14ac:dyDescent="0.25">
      <c r="A17" s="89"/>
      <c r="B17" s="7" t="s">
        <v>18</v>
      </c>
      <c r="C17" s="27">
        <f t="shared" si="10"/>
        <v>35798</v>
      </c>
      <c r="D17" s="28">
        <f>C17/SUM(C16:C17)</f>
        <v>0.42663393240215475</v>
      </c>
      <c r="E17" s="30">
        <v>20730</v>
      </c>
      <c r="F17" s="62">
        <f>E17/SUM(E16:E17)</f>
        <v>0.41980558930741191</v>
      </c>
      <c r="G17" s="30">
        <v>485</v>
      </c>
      <c r="H17" s="62">
        <f>G17/SUM(G16:G17)</f>
        <v>0.32333333333333331</v>
      </c>
      <c r="I17" s="27">
        <f t="shared" si="12"/>
        <v>14583</v>
      </c>
      <c r="J17" s="28">
        <f>I17/SUM(I16:I17)</f>
        <v>0.44153445561341892</v>
      </c>
      <c r="K17" s="19">
        <v>5916</v>
      </c>
      <c r="L17" s="29">
        <f>K17/SUM(K16:K17)</f>
        <v>0.49797979797979797</v>
      </c>
      <c r="M17" s="19">
        <v>2255</v>
      </c>
      <c r="N17" s="29">
        <f>M17/SUM(M16:M17)</f>
        <v>0.42692162059825822</v>
      </c>
      <c r="O17" s="19">
        <v>3793</v>
      </c>
      <c r="P17" s="29">
        <f>O17/SUM(O16:O17)</f>
        <v>0.37178984512840618</v>
      </c>
      <c r="Q17" s="19">
        <v>2619</v>
      </c>
      <c r="R17" s="62">
        <f>Q17/SUM(Q16:Q17)</f>
        <v>0.46239406779661019</v>
      </c>
    </row>
    <row r="18" spans="1:18" x14ac:dyDescent="0.25">
      <c r="A18" s="90">
        <v>2016</v>
      </c>
      <c r="B18" s="73" t="s">
        <v>19</v>
      </c>
      <c r="C18" s="23">
        <f t="shared" si="10"/>
        <v>48904</v>
      </c>
      <c r="D18" s="24">
        <f>C18/SUM(C18:C19)</f>
        <v>0.573196746290349</v>
      </c>
      <c r="E18" s="77">
        <v>29263</v>
      </c>
      <c r="F18" s="61">
        <f>E18/SUM(E18:E19)</f>
        <v>0.5789150906069479</v>
      </c>
      <c r="G18" s="82">
        <v>1059</v>
      </c>
      <c r="H18" s="61">
        <f>G18/SUM(G18:G19)</f>
        <v>0.66898294377763745</v>
      </c>
      <c r="I18" s="23">
        <f t="shared" si="12"/>
        <v>18582</v>
      </c>
      <c r="J18" s="24">
        <f>I18/SUM(I18:I19)</f>
        <v>0.55991804019646252</v>
      </c>
      <c r="K18" s="25">
        <v>5847</v>
      </c>
      <c r="L18" s="26">
        <f>K18/SUM(K18:K19)</f>
        <v>0.49618126272912422</v>
      </c>
      <c r="M18" s="25">
        <v>3025</v>
      </c>
      <c r="N18" s="26">
        <f>M18/SUM(M18:M19)</f>
        <v>0.56415516598284221</v>
      </c>
      <c r="O18" s="25">
        <v>6640</v>
      </c>
      <c r="P18" s="26">
        <f>O18/SUM(O18:O19)</f>
        <v>0.64341085271317833</v>
      </c>
      <c r="Q18" s="25">
        <v>3070</v>
      </c>
      <c r="R18" s="61">
        <f>Q18/SUM(Q18:Q19)</f>
        <v>0.53661947212025873</v>
      </c>
    </row>
    <row r="19" spans="1:18" x14ac:dyDescent="0.25">
      <c r="A19" s="90"/>
      <c r="B19" s="73" t="s">
        <v>18</v>
      </c>
      <c r="C19" s="23">
        <f t="shared" si="10"/>
        <v>36414</v>
      </c>
      <c r="D19" s="24">
        <f>C19/SUM(C18:C19)</f>
        <v>0.42680325370965094</v>
      </c>
      <c r="E19" s="77">
        <v>21285</v>
      </c>
      <c r="F19" s="61">
        <f>E19/SUM(E18:E19)</f>
        <v>0.42108490939305215</v>
      </c>
      <c r="G19" s="82">
        <v>524</v>
      </c>
      <c r="H19" s="61">
        <f>G19/SUM(G18:G19)</f>
        <v>0.3310170562223626</v>
      </c>
      <c r="I19" s="23">
        <f t="shared" si="12"/>
        <v>14605</v>
      </c>
      <c r="J19" s="24">
        <f>I19/SUM(I18:I19)</f>
        <v>0.44008195980353754</v>
      </c>
      <c r="K19" s="25">
        <v>5937</v>
      </c>
      <c r="L19" s="26">
        <f>K19/SUM(K18:K19)</f>
        <v>0.50381873727087578</v>
      </c>
      <c r="M19" s="25">
        <v>2337</v>
      </c>
      <c r="N19" s="26">
        <f>M19/SUM(M18:M19)</f>
        <v>0.43584483401715779</v>
      </c>
      <c r="O19" s="25">
        <v>3680</v>
      </c>
      <c r="P19" s="26">
        <f>O19/SUM(O18:O19)</f>
        <v>0.35658914728682173</v>
      </c>
      <c r="Q19" s="25">
        <v>2651</v>
      </c>
      <c r="R19" s="61">
        <f>Q19/SUM(Q18:Q19)</f>
        <v>0.46338052787974132</v>
      </c>
    </row>
    <row r="20" spans="1:18" x14ac:dyDescent="0.25">
      <c r="A20" s="89">
        <v>2015</v>
      </c>
      <c r="B20" s="7" t="s">
        <v>19</v>
      </c>
      <c r="C20" s="27">
        <f t="shared" si="10"/>
        <v>50563</v>
      </c>
      <c r="D20" s="28">
        <f>C20/SUM(C20:C21)</f>
        <v>0.57365387669896306</v>
      </c>
      <c r="E20" s="30">
        <v>30676</v>
      </c>
      <c r="F20" s="62">
        <f>E20/SUM(E20:E21)</f>
        <v>0.58141430223081447</v>
      </c>
      <c r="G20" s="30">
        <v>1178</v>
      </c>
      <c r="H20" s="62">
        <f>G20/SUM(G20:G21)</f>
        <v>0.67896253602305479</v>
      </c>
      <c r="I20" s="27">
        <f t="shared" si="12"/>
        <v>18709</v>
      </c>
      <c r="J20" s="28">
        <f>I20/SUM(I20:I21)</f>
        <v>0.55605421149616596</v>
      </c>
      <c r="K20" s="19">
        <v>6033</v>
      </c>
      <c r="L20" s="29">
        <f>K20/SUM(K20:K21)</f>
        <v>0.49917259639252026</v>
      </c>
      <c r="M20" s="19">
        <v>2875</v>
      </c>
      <c r="N20" s="29">
        <f>M20/SUM(M20:M21)</f>
        <v>0.54647405436228857</v>
      </c>
      <c r="O20" s="19">
        <v>6638</v>
      </c>
      <c r="P20" s="29">
        <f>O20/SUM(O20:O21)</f>
        <v>0.63382029981858112</v>
      </c>
      <c r="Q20" s="19">
        <v>3163</v>
      </c>
      <c r="R20" s="62">
        <f>Q20/SUM(Q20:Q21)</f>
        <v>0.5429110882251974</v>
      </c>
    </row>
    <row r="21" spans="1:18" x14ac:dyDescent="0.25">
      <c r="A21" s="89"/>
      <c r="B21" s="7" t="s">
        <v>18</v>
      </c>
      <c r="C21" s="27">
        <f t="shared" si="10"/>
        <v>37579</v>
      </c>
      <c r="D21" s="28">
        <f>C21/SUM(C20:C21)</f>
        <v>0.42634612330103694</v>
      </c>
      <c r="E21" s="30">
        <v>22085</v>
      </c>
      <c r="F21" s="62">
        <f>E21/SUM(E20:E21)</f>
        <v>0.41858569776918558</v>
      </c>
      <c r="G21" s="30">
        <v>557</v>
      </c>
      <c r="H21" s="62">
        <f>G21/SUM(G20:G21)</f>
        <v>0.32103746397694527</v>
      </c>
      <c r="I21" s="27">
        <f t="shared" si="12"/>
        <v>14937</v>
      </c>
      <c r="J21" s="28">
        <f>I21/SUM(I20:I21)</f>
        <v>0.44394578850383404</v>
      </c>
      <c r="K21" s="19">
        <v>6053</v>
      </c>
      <c r="L21" s="29">
        <f>K21/SUM(K20:K21)</f>
        <v>0.50082740360747968</v>
      </c>
      <c r="M21" s="19">
        <v>2386</v>
      </c>
      <c r="N21" s="29">
        <f>M21/SUM(M20:M21)</f>
        <v>0.45352594563771148</v>
      </c>
      <c r="O21" s="19">
        <v>3835</v>
      </c>
      <c r="P21" s="29">
        <f>O21/SUM(O20:O21)</f>
        <v>0.36617970018141888</v>
      </c>
      <c r="Q21" s="30">
        <v>2663</v>
      </c>
      <c r="R21" s="62">
        <f>Q21/SUM(Q20:Q21)</f>
        <v>0.4570889117748026</v>
      </c>
    </row>
    <row r="22" spans="1:18" x14ac:dyDescent="0.25">
      <c r="A22" s="90">
        <v>2014</v>
      </c>
      <c r="B22" s="73" t="s">
        <v>19</v>
      </c>
      <c r="C22" s="23">
        <f t="shared" si="10"/>
        <v>52594</v>
      </c>
      <c r="D22" s="24">
        <f>C22/SUM(C22:C23)</f>
        <v>0.57678978768204947</v>
      </c>
      <c r="E22" s="77">
        <v>32333</v>
      </c>
      <c r="F22" s="61">
        <f>E22/SUM(E22:E23)</f>
        <v>0.58623127968959643</v>
      </c>
      <c r="G22" s="82">
        <v>1300</v>
      </c>
      <c r="H22" s="61">
        <f>G22/SUM(G22:G23)</f>
        <v>0.67392431311560397</v>
      </c>
      <c r="I22" s="23">
        <f t="shared" si="12"/>
        <v>18961</v>
      </c>
      <c r="J22" s="24">
        <f>I22/SUM(I22:I23)</f>
        <v>0.5560247500073312</v>
      </c>
      <c r="K22" s="25">
        <v>6035</v>
      </c>
      <c r="L22" s="26">
        <f>K22/SUM(K22:K23)</f>
        <v>0.50137077344853365</v>
      </c>
      <c r="M22" s="25">
        <v>2798</v>
      </c>
      <c r="N22" s="26">
        <f>M22/SUM(M22:M23)</f>
        <v>0.52922262152449406</v>
      </c>
      <c r="O22" s="25">
        <v>6891</v>
      </c>
      <c r="P22" s="26">
        <f>O22/SUM(O22:O23)</f>
        <v>0.63658198614318706</v>
      </c>
      <c r="Q22" s="25">
        <v>3237</v>
      </c>
      <c r="R22" s="61">
        <f>Q22/SUM(Q22:Q23)</f>
        <v>0.54385080645161288</v>
      </c>
    </row>
    <row r="23" spans="1:18" x14ac:dyDescent="0.25">
      <c r="A23" s="90"/>
      <c r="B23" s="73" t="s">
        <v>18</v>
      </c>
      <c r="C23" s="23">
        <f t="shared" si="10"/>
        <v>38590</v>
      </c>
      <c r="D23" s="24">
        <f>C23/SUM(C22:C23)</f>
        <v>0.42321021231795053</v>
      </c>
      <c r="E23" s="77">
        <v>22821</v>
      </c>
      <c r="F23" s="61">
        <f>E23/SUM(E22:E23)</f>
        <v>0.41376872031040357</v>
      </c>
      <c r="G23" s="82">
        <v>629</v>
      </c>
      <c r="H23" s="61">
        <f>G23/SUM(G22:G23)</f>
        <v>0.32607568688439609</v>
      </c>
      <c r="I23" s="23">
        <f t="shared" si="12"/>
        <v>15140</v>
      </c>
      <c r="J23" s="24">
        <f>I23/SUM(I22:I23)</f>
        <v>0.44397524999266885</v>
      </c>
      <c r="K23" s="25">
        <v>6002</v>
      </c>
      <c r="L23" s="26">
        <f>K23/SUM(K22:K23)</f>
        <v>0.4986292265514663</v>
      </c>
      <c r="M23" s="25">
        <v>2489</v>
      </c>
      <c r="N23" s="26">
        <f>M23/SUM(M22:M23)</f>
        <v>0.47077737847550594</v>
      </c>
      <c r="O23" s="25">
        <v>3934</v>
      </c>
      <c r="P23" s="26">
        <f>O23/SUM(O22:O23)</f>
        <v>0.36341801385681294</v>
      </c>
      <c r="Q23" s="25">
        <v>2715</v>
      </c>
      <c r="R23" s="61">
        <f>Q23/SUM(Q22:Q23)</f>
        <v>0.45614919354838712</v>
      </c>
    </row>
    <row r="24" spans="1:18" x14ac:dyDescent="0.25">
      <c r="A24" s="89">
        <v>2013</v>
      </c>
      <c r="B24" s="7" t="s">
        <v>19</v>
      </c>
      <c r="C24" s="27">
        <f t="shared" si="10"/>
        <v>53589</v>
      </c>
      <c r="D24" s="28">
        <f>C24/SUM(C24:C25)</f>
        <v>0.57859618436821814</v>
      </c>
      <c r="E24" s="30">
        <v>33400</v>
      </c>
      <c r="F24" s="62">
        <f>E24/SUM(E24:E25)</f>
        <v>0.58620144970777677</v>
      </c>
      <c r="G24" s="30">
        <v>1038</v>
      </c>
      <c r="H24" s="62">
        <f>G24/SUM(G24:G25)</f>
        <v>0.65696202531645564</v>
      </c>
      <c r="I24" s="27">
        <f t="shared" si="12"/>
        <v>19151</v>
      </c>
      <c r="J24" s="28">
        <f>I24/SUM(I24:I25)</f>
        <v>0.56223944571663442</v>
      </c>
      <c r="K24" s="19">
        <v>6037</v>
      </c>
      <c r="L24" s="29">
        <f>K24/SUM(K24:K25)</f>
        <v>0.50880741677201857</v>
      </c>
      <c r="M24" s="19">
        <v>2924</v>
      </c>
      <c r="N24" s="29">
        <f>M24/SUM(M24:M25)</f>
        <v>0.54470938897168408</v>
      </c>
      <c r="O24" s="19">
        <v>6917</v>
      </c>
      <c r="P24" s="29">
        <f>O24/SUM(O24:O25)</f>
        <v>0.64022584228063684</v>
      </c>
      <c r="Q24" s="19">
        <v>3273</v>
      </c>
      <c r="R24" s="62">
        <f>Q24/SUM(Q24:Q25)</f>
        <v>0.54323651452282162</v>
      </c>
    </row>
    <row r="25" spans="1:18" x14ac:dyDescent="0.25">
      <c r="A25" s="89"/>
      <c r="B25" s="7" t="s">
        <v>18</v>
      </c>
      <c r="C25" s="27">
        <f t="shared" si="10"/>
        <v>39030</v>
      </c>
      <c r="D25" s="28">
        <f>C25/SUM(C24:C25)</f>
        <v>0.42140381563178181</v>
      </c>
      <c r="E25" s="30">
        <v>23577</v>
      </c>
      <c r="F25" s="62">
        <f>E25/SUM(E24:E25)</f>
        <v>0.41379855029222318</v>
      </c>
      <c r="G25" s="30">
        <v>542</v>
      </c>
      <c r="H25" s="62">
        <f>G25/SUM(G24:G25)</f>
        <v>0.3430379746835443</v>
      </c>
      <c r="I25" s="27">
        <f t="shared" si="12"/>
        <v>14911</v>
      </c>
      <c r="J25" s="28">
        <f>I25/SUM(I24:I25)</f>
        <v>0.43776055428336563</v>
      </c>
      <c r="K25" s="19">
        <v>5828</v>
      </c>
      <c r="L25" s="29">
        <f>K25/SUM(K24:K25)</f>
        <v>0.49119258322798148</v>
      </c>
      <c r="M25" s="19">
        <v>2444</v>
      </c>
      <c r="N25" s="29">
        <f>M25/SUM(M24:M25)</f>
        <v>0.45529061102831597</v>
      </c>
      <c r="O25" s="19">
        <v>3887</v>
      </c>
      <c r="P25" s="29">
        <f>O25/SUM(O24:O25)</f>
        <v>0.35977415771936322</v>
      </c>
      <c r="Q25" s="19">
        <v>2752</v>
      </c>
      <c r="R25" s="62">
        <f>Q25/SUM(Q24:Q25)</f>
        <v>0.45676348547717843</v>
      </c>
    </row>
    <row r="26" spans="1:18" x14ac:dyDescent="0.25">
      <c r="A26" s="90">
        <v>2012</v>
      </c>
      <c r="B26" s="73" t="s">
        <v>19</v>
      </c>
      <c r="C26" s="23">
        <f t="shared" si="10"/>
        <v>55303</v>
      </c>
      <c r="D26" s="24">
        <f>C26/SUM(C26:C27)</f>
        <v>0.58400566021796063</v>
      </c>
      <c r="E26" s="77">
        <v>34525</v>
      </c>
      <c r="F26" s="61">
        <f>E26/SUM(E26:E27)</f>
        <v>0.59292780105791032</v>
      </c>
      <c r="G26" s="82">
        <v>1105</v>
      </c>
      <c r="H26" s="61">
        <f>G26/SUM(G26:G27)</f>
        <v>0.67214111922141118</v>
      </c>
      <c r="I26" s="23">
        <f t="shared" si="12"/>
        <v>19673</v>
      </c>
      <c r="J26" s="24">
        <f>I26/SUM(I26:I27)</f>
        <v>0.56492648747989893</v>
      </c>
      <c r="K26" s="25">
        <v>6172</v>
      </c>
      <c r="L26" s="26">
        <f>K26/SUM(K26:K27)</f>
        <v>0.51046232735092212</v>
      </c>
      <c r="M26" s="25">
        <v>2980</v>
      </c>
      <c r="N26" s="26">
        <f>M26/SUM(M26:M27)</f>
        <v>0.54779411764705888</v>
      </c>
      <c r="O26" s="25">
        <v>7090</v>
      </c>
      <c r="P26" s="26">
        <f>O26/SUM(O26:O27)</f>
        <v>0.63776198614734192</v>
      </c>
      <c r="Q26" s="25">
        <v>3431</v>
      </c>
      <c r="R26" s="61">
        <f>Q26/SUM(Q26:Q27)</f>
        <v>0.55553756476683935</v>
      </c>
    </row>
    <row r="27" spans="1:18" x14ac:dyDescent="0.25">
      <c r="A27" s="90"/>
      <c r="B27" s="73" t="s">
        <v>18</v>
      </c>
      <c r="C27" s="23">
        <f t="shared" si="10"/>
        <v>39393</v>
      </c>
      <c r="D27" s="24">
        <f>C27/SUM(C26:C27)</f>
        <v>0.41599433978203937</v>
      </c>
      <c r="E27" s="77">
        <v>23703</v>
      </c>
      <c r="F27" s="61">
        <f>E27/SUM(E26:E27)</f>
        <v>0.40707219894208974</v>
      </c>
      <c r="G27" s="82">
        <v>539</v>
      </c>
      <c r="H27" s="61">
        <f>G27/SUM(G26:G27)</f>
        <v>0.32785888077858882</v>
      </c>
      <c r="I27" s="23">
        <f t="shared" si="12"/>
        <v>15151</v>
      </c>
      <c r="J27" s="24">
        <f>I27/SUM(I26:I27)</f>
        <v>0.43507351252010107</v>
      </c>
      <c r="K27" s="25">
        <v>5919</v>
      </c>
      <c r="L27" s="26">
        <f>K27/SUM(K26:K27)</f>
        <v>0.48953767264907783</v>
      </c>
      <c r="M27" s="25">
        <v>2460</v>
      </c>
      <c r="N27" s="26">
        <f>M27/SUM(M26:M27)</f>
        <v>0.45220588235294118</v>
      </c>
      <c r="O27" s="25">
        <v>4027</v>
      </c>
      <c r="P27" s="26">
        <f>O27/SUM(O26:O27)</f>
        <v>0.36223801385265808</v>
      </c>
      <c r="Q27" s="25">
        <v>2745</v>
      </c>
      <c r="R27" s="61">
        <f>Q27/SUM(Q26:Q27)</f>
        <v>0.44446243523316065</v>
      </c>
    </row>
    <row r="28" spans="1:18" x14ac:dyDescent="0.25">
      <c r="A28" s="89">
        <v>2011</v>
      </c>
      <c r="B28" s="7" t="s">
        <v>19</v>
      </c>
      <c r="C28" s="27">
        <f t="shared" si="10"/>
        <v>56098</v>
      </c>
      <c r="D28" s="28">
        <f>C28/SUM(C28:C29)</f>
        <v>0.58458556511952653</v>
      </c>
      <c r="E28" s="30">
        <v>34314</v>
      </c>
      <c r="F28" s="62">
        <f>E28/SUM(E28:E29)</f>
        <v>0.5949648021638867</v>
      </c>
      <c r="G28" s="30">
        <v>1446</v>
      </c>
      <c r="H28" s="62">
        <f>G28/SUM(G28:G29)</f>
        <v>0.6452476572958501</v>
      </c>
      <c r="I28" s="27">
        <f t="shared" si="12"/>
        <v>20338</v>
      </c>
      <c r="J28" s="28">
        <f>I28/SUM(I28:I29)</f>
        <v>0.56420783976475153</v>
      </c>
      <c r="K28" s="19">
        <v>6425</v>
      </c>
      <c r="L28" s="29">
        <f>K28/SUM(K28:K29)</f>
        <v>0.51313792828048876</v>
      </c>
      <c r="M28" s="19">
        <v>3010</v>
      </c>
      <c r="N28" s="29">
        <f>M28/SUM(M28:M29)</f>
        <v>0.53884711779448624</v>
      </c>
      <c r="O28" s="19">
        <v>7367</v>
      </c>
      <c r="P28" s="29">
        <f>O28/SUM(O28:O29)</f>
        <v>0.63877568715858835</v>
      </c>
      <c r="Q28" s="19">
        <v>3536</v>
      </c>
      <c r="R28" s="62">
        <f>Q28/SUM(Q28:Q29)</f>
        <v>0.55189636335258307</v>
      </c>
    </row>
    <row r="29" spans="1:18" x14ac:dyDescent="0.25">
      <c r="A29" s="89"/>
      <c r="B29" s="7" t="s">
        <v>18</v>
      </c>
      <c r="C29" s="27">
        <f t="shared" si="10"/>
        <v>39864</v>
      </c>
      <c r="D29" s="28">
        <f>C29/SUM(C28:C29)</f>
        <v>0.41541443488047353</v>
      </c>
      <c r="E29" s="30">
        <v>23360</v>
      </c>
      <c r="F29" s="62">
        <f>E29/SUM(E28:E29)</f>
        <v>0.4050351978361133</v>
      </c>
      <c r="G29" s="30">
        <v>795</v>
      </c>
      <c r="H29" s="62">
        <f>G29/SUM(G28:G29)</f>
        <v>0.35475234270414996</v>
      </c>
      <c r="I29" s="27">
        <f t="shared" si="12"/>
        <v>15709</v>
      </c>
      <c r="J29" s="28">
        <f>I29/SUM(I28:I29)</f>
        <v>0.43579216023524842</v>
      </c>
      <c r="K29" s="19">
        <v>6096</v>
      </c>
      <c r="L29" s="29">
        <f>K29/SUM(K28:K29)</f>
        <v>0.48686207171951124</v>
      </c>
      <c r="M29" s="19">
        <v>2576</v>
      </c>
      <c r="N29" s="29">
        <f>M29/SUM(M28:M29)</f>
        <v>0.46115288220551376</v>
      </c>
      <c r="O29" s="19">
        <v>4166</v>
      </c>
      <c r="P29" s="29">
        <f>O29/SUM(O28:O29)</f>
        <v>0.3612243128414116</v>
      </c>
      <c r="Q29" s="19">
        <v>2871</v>
      </c>
      <c r="R29" s="62">
        <f>Q29/SUM(Q28:Q29)</f>
        <v>0.44810363664741687</v>
      </c>
    </row>
    <row r="30" spans="1:18" x14ac:dyDescent="0.25">
      <c r="A30" s="90">
        <v>2010</v>
      </c>
      <c r="B30" s="73" t="s">
        <v>19</v>
      </c>
      <c r="C30" s="23">
        <f t="shared" si="10"/>
        <v>57067</v>
      </c>
      <c r="D30" s="24">
        <f>C30/SUM(C30:C31)</f>
        <v>0.58735076163030053</v>
      </c>
      <c r="E30" s="77">
        <v>34715</v>
      </c>
      <c r="F30" s="61">
        <f>E30/SUM(E30:E31)</f>
        <v>0.59593497330609579</v>
      </c>
      <c r="G30" s="82">
        <v>1477</v>
      </c>
      <c r="H30" s="61">
        <f>G30/SUM(G30:G31)</f>
        <v>0.6483757682177349</v>
      </c>
      <c r="I30" s="23">
        <f t="shared" si="12"/>
        <v>20875</v>
      </c>
      <c r="J30" s="24">
        <f>I30/SUM(I30:I31)</f>
        <v>0.56990362827268015</v>
      </c>
      <c r="K30" s="25">
        <v>6427</v>
      </c>
      <c r="L30" s="26">
        <f>K30/SUM(K30:K31)</f>
        <v>0.51510779834896214</v>
      </c>
      <c r="M30" s="25">
        <v>3039</v>
      </c>
      <c r="N30" s="26">
        <f>M30/SUM(M30:M31)</f>
        <v>0.54209775240813418</v>
      </c>
      <c r="O30" s="25">
        <v>7796</v>
      </c>
      <c r="P30" s="26">
        <f>O30/SUM(O30:O31)</f>
        <v>0.65162153126044797</v>
      </c>
      <c r="Q30" s="25">
        <v>3613</v>
      </c>
      <c r="R30" s="61">
        <f>Q30/SUM(Q30:Q31)</f>
        <v>0.5489213005165603</v>
      </c>
    </row>
    <row r="31" spans="1:18" x14ac:dyDescent="0.25">
      <c r="A31" s="95"/>
      <c r="B31" s="75" t="s">
        <v>18</v>
      </c>
      <c r="C31" s="63">
        <f t="shared" si="10"/>
        <v>40093</v>
      </c>
      <c r="D31" s="64">
        <f>C31/SUM(C30:C31)</f>
        <v>0.41264923836969947</v>
      </c>
      <c r="E31" s="81">
        <v>23538</v>
      </c>
      <c r="F31" s="67">
        <f>E31/SUM(E30:E31)</f>
        <v>0.40406502669390415</v>
      </c>
      <c r="G31" s="81">
        <v>801</v>
      </c>
      <c r="H31" s="67">
        <f>G31/SUM(G30:G31)</f>
        <v>0.35162423178226515</v>
      </c>
      <c r="I31" s="63">
        <f t="shared" si="12"/>
        <v>15754</v>
      </c>
      <c r="J31" s="64">
        <f>I31/SUM(I30:I31)</f>
        <v>0.4300963717273199</v>
      </c>
      <c r="K31" s="65">
        <v>6050</v>
      </c>
      <c r="L31" s="66">
        <f>K31/SUM(K30:K31)</f>
        <v>0.48489220165103791</v>
      </c>
      <c r="M31" s="65">
        <v>2567</v>
      </c>
      <c r="N31" s="66">
        <f>M31/SUM(M30:M31)</f>
        <v>0.45790224759186587</v>
      </c>
      <c r="O31" s="65">
        <v>4168</v>
      </c>
      <c r="P31" s="66">
        <f>O31/SUM(O30:O31)</f>
        <v>0.34837846873955197</v>
      </c>
      <c r="Q31" s="65">
        <v>2969</v>
      </c>
      <c r="R31" s="67">
        <f>Q31/SUM(Q30:Q31)</f>
        <v>0.4510786994834397</v>
      </c>
    </row>
    <row r="32" spans="1:18" x14ac:dyDescent="0.25">
      <c r="A32" s="3"/>
      <c r="C32" s="31"/>
      <c r="D32" s="32"/>
      <c r="E32" s="31"/>
      <c r="F32" s="33"/>
      <c r="G32" s="31"/>
      <c r="H32" s="33"/>
      <c r="I32" s="31"/>
      <c r="J32" s="33"/>
      <c r="K32" s="34"/>
      <c r="L32" s="36"/>
      <c r="M32" s="34"/>
      <c r="N32" s="36"/>
      <c r="O32" s="34"/>
      <c r="P32" s="36"/>
      <c r="Q32" s="34"/>
      <c r="R32" s="36"/>
    </row>
    <row r="33" spans="1:18" x14ac:dyDescent="0.25">
      <c r="A33" s="1"/>
      <c r="C33" s="37"/>
      <c r="D33" s="37"/>
      <c r="E33" s="37"/>
      <c r="F33" s="37"/>
      <c r="G33" s="31"/>
      <c r="H33" s="47"/>
      <c r="I33" s="37"/>
      <c r="J33" s="37"/>
      <c r="K33" s="34"/>
      <c r="L33" s="37"/>
      <c r="M33" s="34"/>
      <c r="N33" s="37"/>
      <c r="O33" s="34"/>
      <c r="P33" s="37"/>
      <c r="Q33" s="34"/>
      <c r="R33" s="37"/>
    </row>
    <row r="34" spans="1:18" x14ac:dyDescent="0.25">
      <c r="A34" t="s">
        <v>23</v>
      </c>
      <c r="C34" s="37"/>
      <c r="D34" s="37"/>
      <c r="E34" s="37"/>
      <c r="F34" s="37"/>
      <c r="G34" s="47"/>
      <c r="H34" s="4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x14ac:dyDescent="0.25">
      <c r="A35" t="s">
        <v>29</v>
      </c>
      <c r="C35" s="37"/>
      <c r="D35" s="37"/>
      <c r="E35" s="37"/>
      <c r="F35" s="37"/>
      <c r="G35" s="47"/>
      <c r="H35" s="4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x14ac:dyDescent="0.25">
      <c r="A36" s="1"/>
      <c r="C36" s="37"/>
      <c r="D36" s="37"/>
      <c r="E36" s="37"/>
      <c r="F36" s="37"/>
      <c r="G36" s="31"/>
      <c r="H36" s="47"/>
      <c r="I36" s="37"/>
      <c r="J36" s="37"/>
      <c r="K36" s="34"/>
      <c r="L36" s="37"/>
      <c r="M36" s="34"/>
      <c r="N36" s="37"/>
      <c r="O36" s="34"/>
      <c r="P36" s="37"/>
      <c r="Q36" s="34"/>
      <c r="R36" s="37"/>
    </row>
    <row r="37" spans="1:18" x14ac:dyDescent="0.25">
      <c r="A37" s="1"/>
      <c r="C37" s="37"/>
      <c r="D37" s="37"/>
      <c r="E37" s="37"/>
      <c r="F37" s="37"/>
      <c r="G37" s="31"/>
      <c r="H37" s="47"/>
      <c r="I37" s="37"/>
      <c r="J37" s="37"/>
      <c r="K37" s="34"/>
      <c r="L37" s="37"/>
      <c r="M37" s="34"/>
      <c r="N37" s="37"/>
      <c r="O37" s="34"/>
      <c r="P37" s="37"/>
      <c r="Q37" s="34"/>
      <c r="R37" s="37"/>
    </row>
    <row r="38" spans="1:18" x14ac:dyDescent="0.25">
      <c r="A38" s="1"/>
      <c r="C38" s="37"/>
      <c r="D38" s="37"/>
      <c r="E38" s="37"/>
      <c r="F38" s="37"/>
      <c r="G38" s="31"/>
      <c r="H38" s="47"/>
      <c r="I38" s="37"/>
      <c r="J38" s="37"/>
      <c r="K38" s="34"/>
      <c r="L38" s="37"/>
      <c r="M38" s="34"/>
      <c r="N38" s="37"/>
      <c r="O38" s="34"/>
      <c r="P38" s="37"/>
      <c r="Q38" s="34"/>
      <c r="R38" s="37"/>
    </row>
    <row r="39" spans="1:18" x14ac:dyDescent="0.25">
      <c r="A39" s="1"/>
      <c r="C39" s="37"/>
      <c r="D39" s="37"/>
      <c r="E39" s="37"/>
      <c r="F39" s="37"/>
      <c r="G39" s="31"/>
      <c r="H39" s="47"/>
      <c r="I39" s="37"/>
      <c r="J39" s="37"/>
      <c r="K39" s="34"/>
      <c r="L39" s="37"/>
      <c r="M39" s="34"/>
      <c r="N39" s="37"/>
      <c r="O39" s="34"/>
      <c r="P39" s="37"/>
      <c r="Q39" s="34"/>
      <c r="R39" s="37"/>
    </row>
    <row r="40" spans="1:18" x14ac:dyDescent="0.25">
      <c r="A40" s="1"/>
      <c r="C40" s="37"/>
      <c r="D40" s="37"/>
      <c r="E40" s="37"/>
      <c r="F40" s="37"/>
      <c r="G40" s="31"/>
      <c r="H40" s="47"/>
      <c r="I40" s="37"/>
      <c r="J40" s="37"/>
      <c r="K40" s="34"/>
      <c r="L40" s="37"/>
      <c r="M40" s="34"/>
      <c r="N40" s="37"/>
      <c r="O40" s="34"/>
      <c r="P40" s="37"/>
      <c r="Q40" s="34"/>
      <c r="R40" s="37"/>
    </row>
    <row r="41" spans="1:18" x14ac:dyDescent="0.25">
      <c r="A41" s="1"/>
      <c r="C41" s="37"/>
      <c r="D41" s="37"/>
      <c r="E41" s="37"/>
      <c r="F41" s="37"/>
      <c r="G41" s="31"/>
      <c r="H41" s="47"/>
      <c r="I41" s="37"/>
      <c r="J41" s="37"/>
      <c r="K41" s="34"/>
      <c r="L41" s="37"/>
      <c r="M41" s="34"/>
      <c r="N41" s="37"/>
      <c r="O41" s="34"/>
      <c r="P41" s="37"/>
      <c r="Q41" s="34"/>
      <c r="R41" s="37"/>
    </row>
  </sheetData>
  <mergeCells count="22">
    <mergeCell ref="A26:A27"/>
    <mergeCell ref="A28:A29"/>
    <mergeCell ref="A30:A31"/>
    <mergeCell ref="A4:A5"/>
    <mergeCell ref="A14:A15"/>
    <mergeCell ref="A16:A17"/>
    <mergeCell ref="A18:A19"/>
    <mergeCell ref="A20:A21"/>
    <mergeCell ref="A22:A23"/>
    <mergeCell ref="A24:A25"/>
    <mergeCell ref="A12:A13"/>
    <mergeCell ref="O3:P3"/>
    <mergeCell ref="Q3:R3"/>
    <mergeCell ref="A6:A7"/>
    <mergeCell ref="A8:A9"/>
    <mergeCell ref="A10:A11"/>
    <mergeCell ref="G3:H3"/>
    <mergeCell ref="I3:J3"/>
    <mergeCell ref="K3:L3"/>
    <mergeCell ref="M3:N3"/>
    <mergeCell ref="C3:D3"/>
    <mergeCell ref="E3:F3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3"/>
  <sheetViews>
    <sheetView workbookViewId="0">
      <selection activeCell="P24" sqref="P24"/>
    </sheetView>
  </sheetViews>
  <sheetFormatPr defaultRowHeight="15" x14ac:dyDescent="0.25"/>
  <cols>
    <col min="1" max="1" width="6.85546875" style="1" customWidth="1"/>
    <col min="2" max="2" width="6.85546875" customWidth="1"/>
    <col min="3" max="3" width="6.85546875" style="37" customWidth="1"/>
    <col min="4" max="4" width="5.7109375" style="37" customWidth="1"/>
    <col min="5" max="5" width="6.85546875" style="37" customWidth="1"/>
    <col min="6" max="6" width="5.7109375" style="37" customWidth="1"/>
    <col min="7" max="7" width="5.42578125" style="34" customWidth="1"/>
    <col min="8" max="8" width="5.7109375" style="37" customWidth="1"/>
    <col min="9" max="9" width="5.7109375" style="34" customWidth="1"/>
    <col min="10" max="10" width="5.7109375" style="37" customWidth="1"/>
    <col min="11" max="11" width="5.7109375" style="34" customWidth="1"/>
    <col min="12" max="12" width="5.7109375" style="37" customWidth="1"/>
    <col min="13" max="13" width="5.7109375" style="34" customWidth="1"/>
    <col min="14" max="14" width="5.7109375" style="37" customWidth="1"/>
    <col min="15" max="15" width="5.7109375" style="34" customWidth="1"/>
    <col min="16" max="16" width="5.7109375" style="37" customWidth="1"/>
    <col min="17" max="17" width="5.7109375" style="34" customWidth="1"/>
    <col min="18" max="18" width="5.7109375" style="37" customWidth="1"/>
    <col min="19" max="19" width="5.7109375" style="34" customWidth="1"/>
    <col min="20" max="20" width="5.7109375" style="37" customWidth="1"/>
    <col min="21" max="21" width="5.7109375" style="34" customWidth="1"/>
    <col min="22" max="22" width="5.7109375" style="37" customWidth="1"/>
    <col min="23" max="23" width="5.7109375" style="34" customWidth="1"/>
    <col min="24" max="24" width="5.7109375" style="37" customWidth="1"/>
    <col min="25" max="25" width="5.7109375" style="34" customWidth="1"/>
    <col min="26" max="26" width="5.7109375" style="37" customWidth="1"/>
    <col min="27" max="27" width="5.7109375" style="34" customWidth="1"/>
    <col min="28" max="28" width="5.7109375" style="37" customWidth="1"/>
    <col min="29" max="29" width="5.7109375" style="34" customWidth="1"/>
    <col min="30" max="30" width="5.7109375" style="37" customWidth="1"/>
    <col min="31" max="31" width="5.7109375" style="31" customWidth="1"/>
    <col min="32" max="32" width="5.7109375" style="47" customWidth="1"/>
    <col min="33" max="33" width="6.85546875" style="37" customWidth="1"/>
    <col min="34" max="34" width="5.7109375" style="37" customWidth="1"/>
    <col min="35" max="35" width="5.7109375" style="34" customWidth="1"/>
    <col min="36" max="36" width="5.7109375" style="37" customWidth="1"/>
    <col min="37" max="37" width="5.7109375" style="34" customWidth="1"/>
    <col min="38" max="38" width="5.7109375" style="37" customWidth="1"/>
    <col min="39" max="39" width="5.7109375" style="34" customWidth="1"/>
    <col min="40" max="40" width="5.7109375" style="37" customWidth="1"/>
    <col min="41" max="41" width="5.7109375" style="34" customWidth="1"/>
    <col min="42" max="42" width="5.7109375" style="37" customWidth="1"/>
  </cols>
  <sheetData>
    <row r="1" spans="1:43" s="2" customFormat="1" ht="15.75" x14ac:dyDescent="0.25">
      <c r="A1" s="4" t="s">
        <v>26</v>
      </c>
      <c r="B1" s="4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2"/>
      <c r="AD1" s="10"/>
      <c r="AE1" s="44"/>
      <c r="AF1" s="44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3" x14ac:dyDescent="0.25">
      <c r="A2" s="68"/>
      <c r="B2" s="69"/>
      <c r="C2" s="57"/>
      <c r="D2" s="57"/>
      <c r="E2" s="57"/>
      <c r="F2" s="57"/>
      <c r="G2" s="56"/>
      <c r="H2" s="57"/>
      <c r="I2" s="56"/>
      <c r="J2" s="57"/>
      <c r="K2" s="56"/>
      <c r="L2" s="57"/>
      <c r="M2" s="56"/>
      <c r="N2" s="57"/>
      <c r="O2" s="56"/>
      <c r="P2" s="57"/>
      <c r="Q2" s="56"/>
      <c r="R2" s="57"/>
      <c r="S2" s="56"/>
      <c r="T2" s="57"/>
      <c r="U2" s="56"/>
      <c r="V2" s="57"/>
      <c r="W2" s="56"/>
      <c r="X2" s="57"/>
      <c r="Y2" s="56"/>
      <c r="Z2" s="57"/>
      <c r="AA2" s="56"/>
      <c r="AB2" s="57"/>
      <c r="AC2" s="56"/>
      <c r="AD2" s="57"/>
      <c r="AE2" s="58"/>
      <c r="AF2" s="59"/>
      <c r="AG2" s="57"/>
      <c r="AH2" s="57"/>
      <c r="AI2" s="56"/>
      <c r="AJ2" s="57"/>
      <c r="AK2" s="56"/>
      <c r="AL2" s="57"/>
      <c r="AM2" s="56"/>
      <c r="AN2" s="57"/>
      <c r="AO2" s="56"/>
      <c r="AP2" s="57"/>
    </row>
    <row r="3" spans="1:43" s="5" customFormat="1" ht="108" customHeight="1" x14ac:dyDescent="0.2">
      <c r="A3" s="70" t="s">
        <v>25</v>
      </c>
      <c r="B3" s="74" t="s">
        <v>17</v>
      </c>
      <c r="C3" s="93" t="s">
        <v>22</v>
      </c>
      <c r="D3" s="94"/>
      <c r="E3" s="93" t="s">
        <v>20</v>
      </c>
      <c r="F3" s="94"/>
      <c r="G3" s="96" t="s">
        <v>0</v>
      </c>
      <c r="H3" s="96"/>
      <c r="I3" s="96" t="s">
        <v>1</v>
      </c>
      <c r="J3" s="96"/>
      <c r="K3" s="96" t="s">
        <v>5</v>
      </c>
      <c r="L3" s="96"/>
      <c r="M3" s="96" t="s">
        <v>6</v>
      </c>
      <c r="N3" s="96"/>
      <c r="O3" s="96" t="s">
        <v>7</v>
      </c>
      <c r="P3" s="96"/>
      <c r="Q3" s="96" t="s">
        <v>8</v>
      </c>
      <c r="R3" s="96"/>
      <c r="S3" s="96" t="s">
        <v>9</v>
      </c>
      <c r="T3" s="96"/>
      <c r="U3" s="96" t="s">
        <v>10</v>
      </c>
      <c r="V3" s="96"/>
      <c r="W3" s="96" t="s">
        <v>11</v>
      </c>
      <c r="X3" s="96"/>
      <c r="Y3" s="96" t="s">
        <v>12</v>
      </c>
      <c r="Z3" s="96"/>
      <c r="AA3" s="96" t="s">
        <v>14</v>
      </c>
      <c r="AB3" s="96"/>
      <c r="AC3" s="96" t="s">
        <v>15</v>
      </c>
      <c r="AD3" s="97"/>
      <c r="AE3" s="98" t="s">
        <v>3</v>
      </c>
      <c r="AF3" s="99"/>
      <c r="AG3" s="93" t="s">
        <v>21</v>
      </c>
      <c r="AH3" s="94"/>
      <c r="AI3" s="96" t="s">
        <v>2</v>
      </c>
      <c r="AJ3" s="96"/>
      <c r="AK3" s="96" t="s">
        <v>4</v>
      </c>
      <c r="AL3" s="96"/>
      <c r="AM3" s="96" t="s">
        <v>13</v>
      </c>
      <c r="AN3" s="96"/>
      <c r="AO3" s="96" t="s">
        <v>16</v>
      </c>
      <c r="AP3" s="96"/>
      <c r="AQ3" s="60"/>
    </row>
    <row r="4" spans="1:43" s="49" customFormat="1" ht="18" customHeight="1" x14ac:dyDescent="0.2">
      <c r="A4" s="88">
        <v>2022</v>
      </c>
      <c r="B4" s="71" t="s">
        <v>19</v>
      </c>
      <c r="C4" s="9">
        <f>E4+AE4+AG4</f>
        <v>38287</v>
      </c>
      <c r="D4" s="48">
        <f t="shared" ref="D4" si="0">C4/SUM(C4:C5)</f>
        <v>0.59281566927305107</v>
      </c>
      <c r="E4" s="50">
        <f>SUM(G4+I4+K4+M4+O4+Q4+S4+U4+W4+Y4+AA4+AC4)</f>
        <v>21831</v>
      </c>
      <c r="F4" s="53">
        <f t="shared" ref="F4" si="1">E4/SUM(E4:E5)</f>
        <v>0.60430161102806845</v>
      </c>
      <c r="G4" s="8">
        <v>658</v>
      </c>
      <c r="H4" s="51">
        <f>G4/SUM(G4:G5)</f>
        <v>0.46534653465346537</v>
      </c>
      <c r="I4" s="8">
        <v>1728</v>
      </c>
      <c r="J4" s="51">
        <f t="shared" ref="J4:L6" si="2">I4/SUM(I4:I5)</f>
        <v>0.72150313152400836</v>
      </c>
      <c r="K4" s="8">
        <v>3471</v>
      </c>
      <c r="L4" s="51">
        <f t="shared" si="2"/>
        <v>0.62215450797633987</v>
      </c>
      <c r="M4" s="8">
        <v>2069</v>
      </c>
      <c r="N4" s="51">
        <f t="shared" ref="N4:P6" si="3">M4/SUM(M4:M5)</f>
        <v>0.61504161712247329</v>
      </c>
      <c r="O4" s="8">
        <v>2351</v>
      </c>
      <c r="P4" s="51">
        <f t="shared" si="3"/>
        <v>0.5646013448607109</v>
      </c>
      <c r="Q4" s="8">
        <v>1122</v>
      </c>
      <c r="R4" s="51">
        <f t="shared" ref="R4:T6" si="4">Q4/SUM(Q4:Q5)</f>
        <v>0.59680851063829787</v>
      </c>
      <c r="S4" s="8">
        <v>2848</v>
      </c>
      <c r="T4" s="51">
        <f t="shared" si="4"/>
        <v>0.60557091218371251</v>
      </c>
      <c r="U4" s="8">
        <v>738</v>
      </c>
      <c r="V4" s="51">
        <f t="shared" ref="V4:X6" si="5">U4/SUM(U4:U5)</f>
        <v>0.64229765013054829</v>
      </c>
      <c r="W4" s="8">
        <v>2379</v>
      </c>
      <c r="X4" s="51">
        <f t="shared" si="5"/>
        <v>0.58452088452088458</v>
      </c>
      <c r="Y4" s="8">
        <v>722</v>
      </c>
      <c r="Z4" s="51">
        <f t="shared" ref="Z4:AB6" si="6">Y4/SUM(Y4:Y5)</f>
        <v>0.60723296888141298</v>
      </c>
      <c r="AA4" s="8">
        <v>1892</v>
      </c>
      <c r="AB4" s="51">
        <f t="shared" si="6"/>
        <v>0.64092140921409213</v>
      </c>
      <c r="AC4" s="8">
        <v>1853</v>
      </c>
      <c r="AD4" s="55">
        <f t="shared" ref="AD4:AH6" si="7">AC4/SUM(AC4:AC5)</f>
        <v>0.56718702173247626</v>
      </c>
      <c r="AE4" s="52">
        <v>1224</v>
      </c>
      <c r="AF4" s="54">
        <f t="shared" si="7"/>
        <v>0.7640449438202247</v>
      </c>
      <c r="AG4" s="9">
        <f>AI4+AK4+AM4+AO4</f>
        <v>15232</v>
      </c>
      <c r="AH4" s="48">
        <f t="shared" ref="AH4" si="8">AG4/SUM(AG4:AG5)</f>
        <v>0.56715195293591991</v>
      </c>
      <c r="AI4" s="8">
        <v>4634</v>
      </c>
      <c r="AJ4" s="51">
        <f t="shared" ref="AJ4:AL6" si="9">AI4/SUM(AI4:AI5)</f>
        <v>0.48943810730882975</v>
      </c>
      <c r="AK4" s="8">
        <v>2432</v>
      </c>
      <c r="AL4" s="51">
        <f t="shared" si="9"/>
        <v>0.5956404604457507</v>
      </c>
      <c r="AM4" s="8">
        <v>5753</v>
      </c>
      <c r="AN4" s="51">
        <f t="shared" ref="AN4:AP6" si="10">AM4/SUM(AM4:AM5)</f>
        <v>0.64720440994487571</v>
      </c>
      <c r="AO4" s="8">
        <v>2413</v>
      </c>
      <c r="AP4" s="55">
        <f t="shared" si="10"/>
        <v>0.54629839257414536</v>
      </c>
    </row>
    <row r="5" spans="1:43" s="49" customFormat="1" ht="18" customHeight="1" x14ac:dyDescent="0.2">
      <c r="A5" s="88"/>
      <c r="B5" s="72" t="s">
        <v>18</v>
      </c>
      <c r="C5" s="9">
        <f>E5+AE5+AG5</f>
        <v>26298</v>
      </c>
      <c r="D5" s="48">
        <f>C5/SUM(C4:C5)</f>
        <v>0.40718433072694898</v>
      </c>
      <c r="E5" s="9">
        <f>SUM(G5+I5+K5+M5+O5+Q5+S5+U5+W5+Y5+AA5+AC5)</f>
        <v>14295</v>
      </c>
      <c r="F5" s="53">
        <f>E5/SUM(E4:E5)</f>
        <v>0.39569838897193155</v>
      </c>
      <c r="G5" s="8">
        <v>756</v>
      </c>
      <c r="H5" s="51">
        <f>G5/SUM(G4:G5)</f>
        <v>0.53465346534653468</v>
      </c>
      <c r="I5" s="8">
        <v>667</v>
      </c>
      <c r="J5" s="51">
        <f>I5/SUM(I4:I5)</f>
        <v>0.27849686847599164</v>
      </c>
      <c r="K5" s="8">
        <v>2108</v>
      </c>
      <c r="L5" s="51">
        <f>K5/SUM(K4:K5)</f>
        <v>0.37784549202366013</v>
      </c>
      <c r="M5" s="8">
        <v>1295</v>
      </c>
      <c r="N5" s="51">
        <f>M5/SUM(M4:M5)</f>
        <v>0.38495838287752676</v>
      </c>
      <c r="O5" s="8">
        <v>1813</v>
      </c>
      <c r="P5" s="51">
        <f>O5/SUM(O4:O5)</f>
        <v>0.43539865513928916</v>
      </c>
      <c r="Q5" s="8">
        <v>758</v>
      </c>
      <c r="R5" s="51">
        <f>Q5/SUM(Q4:Q5)</f>
        <v>0.40319148936170213</v>
      </c>
      <c r="S5" s="8">
        <v>1855</v>
      </c>
      <c r="T5" s="51">
        <f>S5/SUM(S4:S5)</f>
        <v>0.39442908781628749</v>
      </c>
      <c r="U5" s="8">
        <v>411</v>
      </c>
      <c r="V5" s="51">
        <f>U5/SUM(U4:U5)</f>
        <v>0.35770234986945171</v>
      </c>
      <c r="W5" s="8">
        <v>1691</v>
      </c>
      <c r="X5" s="51">
        <f>W5/SUM(W4:W5)</f>
        <v>0.41547911547911548</v>
      </c>
      <c r="Y5" s="8">
        <v>467</v>
      </c>
      <c r="Z5" s="51">
        <f>Y5/SUM(Y4:Y5)</f>
        <v>0.39276703111858707</v>
      </c>
      <c r="AA5" s="8">
        <v>1060</v>
      </c>
      <c r="AB5" s="51">
        <f>AA5/SUM(AA4:AA5)</f>
        <v>0.35907859078590787</v>
      </c>
      <c r="AC5" s="8">
        <v>1414</v>
      </c>
      <c r="AD5" s="51">
        <f>AC5/SUM(AC4:AC5)</f>
        <v>0.43281297826752374</v>
      </c>
      <c r="AE5" s="52">
        <v>378</v>
      </c>
      <c r="AF5" s="54">
        <f>AE5/SUM(AE4:AE5)</f>
        <v>0.23595505617977527</v>
      </c>
      <c r="AG5" s="9">
        <f>AI5+AK5+AM5+AO5</f>
        <v>11625</v>
      </c>
      <c r="AH5" s="48">
        <f>AG5/SUM(AG4:AG5)</f>
        <v>0.43284804706408014</v>
      </c>
      <c r="AI5" s="8">
        <v>4834</v>
      </c>
      <c r="AJ5" s="51">
        <f>AI5/SUM(AI4:AI5)</f>
        <v>0.51056189269117025</v>
      </c>
      <c r="AK5" s="8">
        <v>1651</v>
      </c>
      <c r="AL5" s="51">
        <f>AK5/SUM(AK4:AK5)</f>
        <v>0.4043595395542493</v>
      </c>
      <c r="AM5" s="8">
        <v>3136</v>
      </c>
      <c r="AN5" s="51">
        <f>AM5/SUM(AM4:AM5)</f>
        <v>0.35279559005512429</v>
      </c>
      <c r="AO5" s="8">
        <v>2004</v>
      </c>
      <c r="AP5" s="54">
        <f>AO5/SUM(AO4:AO5)</f>
        <v>0.45370160742585464</v>
      </c>
    </row>
    <row r="6" spans="1:43" s="5" customFormat="1" ht="18" customHeight="1" x14ac:dyDescent="0.2">
      <c r="A6" s="89">
        <v>2021</v>
      </c>
      <c r="B6" s="7" t="s">
        <v>24</v>
      </c>
      <c r="C6" s="42">
        <f>E6+AE6+AG6</f>
        <v>39845</v>
      </c>
      <c r="D6" s="40">
        <f t="shared" ref="D6:H6" si="11">C6/SUM(C6:C7)</f>
        <v>0.60101665258839143</v>
      </c>
      <c r="E6" s="42">
        <f>SUM(G6+I6+K6+M6+O6+Q6+S6+U6+W6+Y6+AA6+AC6)</f>
        <v>22869</v>
      </c>
      <c r="F6" s="40">
        <f t="shared" si="11"/>
        <v>0.61614936954413191</v>
      </c>
      <c r="G6" s="38">
        <v>663</v>
      </c>
      <c r="H6" s="20">
        <f t="shared" si="11"/>
        <v>0.5</v>
      </c>
      <c r="I6" s="38">
        <v>1846</v>
      </c>
      <c r="J6" s="41">
        <f t="shared" si="2"/>
        <v>0.74616006467259499</v>
      </c>
      <c r="K6" s="38">
        <v>3561</v>
      </c>
      <c r="L6" s="41">
        <f t="shared" si="2"/>
        <v>0.62440820620725934</v>
      </c>
      <c r="M6" s="38">
        <v>2291</v>
      </c>
      <c r="N6" s="41">
        <f t="shared" si="3"/>
        <v>0.63568257491675917</v>
      </c>
      <c r="O6" s="38">
        <v>2603</v>
      </c>
      <c r="P6" s="41">
        <f t="shared" si="3"/>
        <v>0.57921673342234092</v>
      </c>
      <c r="Q6" s="38">
        <v>1220</v>
      </c>
      <c r="R6" s="41">
        <f t="shared" si="4"/>
        <v>0.61368209255533201</v>
      </c>
      <c r="S6" s="38">
        <v>2965</v>
      </c>
      <c r="T6" s="41">
        <f t="shared" si="4"/>
        <v>0.61719400499583676</v>
      </c>
      <c r="U6" s="38">
        <v>761</v>
      </c>
      <c r="V6" s="41">
        <f t="shared" si="5"/>
        <v>0.67464539007092195</v>
      </c>
      <c r="W6" s="38">
        <v>2410</v>
      </c>
      <c r="X6" s="41">
        <f t="shared" si="5"/>
        <v>0.5869459327812957</v>
      </c>
      <c r="Y6" s="38">
        <v>699</v>
      </c>
      <c r="Z6" s="41">
        <f t="shared" si="6"/>
        <v>0.61803713527851456</v>
      </c>
      <c r="AA6" s="38">
        <v>1920</v>
      </c>
      <c r="AB6" s="41">
        <f t="shared" si="6"/>
        <v>0.6319947333772219</v>
      </c>
      <c r="AC6" s="38">
        <v>1930</v>
      </c>
      <c r="AD6" s="43">
        <f t="shared" si="7"/>
        <v>0.58132530120481929</v>
      </c>
      <c r="AE6" s="45">
        <v>1221</v>
      </c>
      <c r="AF6" s="46">
        <f t="shared" si="7"/>
        <v>0.75463535228677381</v>
      </c>
      <c r="AG6" s="42">
        <f>AI6+AK6+AM6+AO6</f>
        <v>15755</v>
      </c>
      <c r="AH6" s="40">
        <f t="shared" si="7"/>
        <v>0.57162034685436469</v>
      </c>
      <c r="AI6" s="38">
        <v>4823</v>
      </c>
      <c r="AJ6" s="41">
        <f t="shared" si="9"/>
        <v>0.49963741841914433</v>
      </c>
      <c r="AK6" s="38">
        <v>2532</v>
      </c>
      <c r="AL6" s="41">
        <f t="shared" si="9"/>
        <v>0.5862468163926835</v>
      </c>
      <c r="AM6" s="38">
        <v>5745</v>
      </c>
      <c r="AN6" s="41">
        <f t="shared" si="10"/>
        <v>0.65373236231224396</v>
      </c>
      <c r="AO6" s="38">
        <v>2655</v>
      </c>
      <c r="AP6" s="43">
        <f t="shared" si="10"/>
        <v>0.55289462723865057</v>
      </c>
    </row>
    <row r="7" spans="1:43" s="5" customFormat="1" ht="18" customHeight="1" x14ac:dyDescent="0.2">
      <c r="A7" s="89"/>
      <c r="B7" s="7" t="s">
        <v>18</v>
      </c>
      <c r="C7" s="42">
        <f>E7+AE7+AG7</f>
        <v>26451</v>
      </c>
      <c r="D7" s="40">
        <f>C7/SUM(C6:C7)</f>
        <v>0.39898334741160857</v>
      </c>
      <c r="E7" s="42">
        <f>SUM(G7+I7+K7+M7+O7+Q7+S7+U7+W7+Y7+AA7+AC7)</f>
        <v>14247</v>
      </c>
      <c r="F7" s="40">
        <f>E7/SUM(E6:E7)</f>
        <v>0.38385063045586809</v>
      </c>
      <c r="G7" s="39">
        <v>663</v>
      </c>
      <c r="H7" s="20">
        <f>G7/SUM(G6:G7)</f>
        <v>0.5</v>
      </c>
      <c r="I7" s="38">
        <v>628</v>
      </c>
      <c r="J7" s="41">
        <f>I7/SUM(I6:I7)</f>
        <v>0.25383993532740501</v>
      </c>
      <c r="K7" s="38">
        <v>2142</v>
      </c>
      <c r="L7" s="41">
        <f>K7/SUM(K6:K7)</f>
        <v>0.37559179379274066</v>
      </c>
      <c r="M7" s="38">
        <v>1313</v>
      </c>
      <c r="N7" s="41">
        <f>M7/SUM(M6:M7)</f>
        <v>0.36431742508324083</v>
      </c>
      <c r="O7" s="38">
        <v>1891</v>
      </c>
      <c r="P7" s="41">
        <f>O7/SUM(O6:O7)</f>
        <v>0.42078326657765908</v>
      </c>
      <c r="Q7" s="38">
        <v>768</v>
      </c>
      <c r="R7" s="41">
        <f>Q7/SUM(Q6:Q7)</f>
        <v>0.38631790744466799</v>
      </c>
      <c r="S7" s="38">
        <v>1839</v>
      </c>
      <c r="T7" s="41">
        <f>S7/SUM(S6:S7)</f>
        <v>0.38280599500416318</v>
      </c>
      <c r="U7" s="38">
        <v>367</v>
      </c>
      <c r="V7" s="41">
        <f>U7/SUM(U6:U7)</f>
        <v>0.325354609929078</v>
      </c>
      <c r="W7" s="38">
        <v>1696</v>
      </c>
      <c r="X7" s="41">
        <f>W7/SUM(W6:W7)</f>
        <v>0.41305406721870436</v>
      </c>
      <c r="Y7" s="38">
        <v>432</v>
      </c>
      <c r="Z7" s="41">
        <f>Y7/SUM(Y6:Y7)</f>
        <v>0.38196286472148538</v>
      </c>
      <c r="AA7" s="38">
        <v>1118</v>
      </c>
      <c r="AB7" s="41">
        <f>AA7/SUM(AA6:AA7)</f>
        <v>0.36800526662277816</v>
      </c>
      <c r="AC7" s="38">
        <v>1390</v>
      </c>
      <c r="AD7" s="43">
        <f>AC7/SUM(AC6:AC7)</f>
        <v>0.41867469879518071</v>
      </c>
      <c r="AE7" s="45">
        <v>397</v>
      </c>
      <c r="AF7" s="46">
        <f>AE7/SUM(AE6:AE7)</f>
        <v>0.24536464771322619</v>
      </c>
      <c r="AG7" s="42">
        <f>AI7+AK7+AM7+AO7</f>
        <v>11807</v>
      </c>
      <c r="AH7" s="40">
        <f>AG7/SUM(AG6:AG7)</f>
        <v>0.42837965314563531</v>
      </c>
      <c r="AI7" s="39">
        <v>4830</v>
      </c>
      <c r="AJ7" s="41">
        <f>AI7/SUM(AI6:AI7)</f>
        <v>0.50036258158085567</v>
      </c>
      <c r="AK7" s="38">
        <v>1787</v>
      </c>
      <c r="AL7" s="41">
        <f>AK7/SUM(AK6:AK7)</f>
        <v>0.4137531836073165</v>
      </c>
      <c r="AM7" s="38">
        <v>3043</v>
      </c>
      <c r="AN7" s="41">
        <f>AM7/SUM(AM6:AM7)</f>
        <v>0.34626763768775604</v>
      </c>
      <c r="AO7" s="38">
        <v>2147</v>
      </c>
      <c r="AP7" s="43">
        <f>AO7/SUM(AO6:AO7)</f>
        <v>0.44710537276134943</v>
      </c>
    </row>
    <row r="8" spans="1:43" s="5" customFormat="1" ht="18" customHeight="1" x14ac:dyDescent="0.2">
      <c r="A8" s="90">
        <v>2020</v>
      </c>
      <c r="B8" s="73" t="s">
        <v>24</v>
      </c>
      <c r="C8" s="9">
        <f t="shared" ref="C8:C9" si="12">SUM(E8,AE8,AG8)</f>
        <v>43780</v>
      </c>
      <c r="D8" s="13">
        <f t="shared" ref="D8" si="13">C8/SUM(C8:C9)</f>
        <v>0.60383708260347846</v>
      </c>
      <c r="E8" s="9">
        <f>SUM(G8,I8,K8,M8,O8,Q8,S8,U8,W8,Y8,AA8,AC8)</f>
        <v>25561</v>
      </c>
      <c r="F8" s="13">
        <f>E8/SUM(E8:E9)</f>
        <v>0.62349985364425797</v>
      </c>
      <c r="G8" s="8">
        <v>746</v>
      </c>
      <c r="H8" s="14">
        <f>G8/SUM(G8:G9)</f>
        <v>0.57208588957055218</v>
      </c>
      <c r="I8" s="8">
        <v>1979</v>
      </c>
      <c r="J8" s="14">
        <f>I8/SUM(I8:I9)</f>
        <v>0.72891344383057088</v>
      </c>
      <c r="K8" s="8">
        <v>3809</v>
      </c>
      <c r="L8" s="14">
        <f>K8/SUM(K8:K9)</f>
        <v>0.63451607529568554</v>
      </c>
      <c r="M8" s="8">
        <v>3809</v>
      </c>
      <c r="N8" s="14">
        <f>M8/SUM(M8:M9)</f>
        <v>0.63451607529568554</v>
      </c>
      <c r="O8" s="8">
        <v>2537</v>
      </c>
      <c r="P8" s="14">
        <f>O8/SUM(O8:O9)</f>
        <v>0.57036870503597126</v>
      </c>
      <c r="Q8" s="8">
        <v>1298</v>
      </c>
      <c r="R8" s="14">
        <f>Q8/SUM(Q8:Q9)</f>
        <v>0.61633428300094972</v>
      </c>
      <c r="S8" s="8">
        <v>3160</v>
      </c>
      <c r="T8" s="14">
        <f>S8/SUM(S8:S9)</f>
        <v>0.62168011017115876</v>
      </c>
      <c r="U8" s="8">
        <v>840</v>
      </c>
      <c r="V8" s="14">
        <f>U8/SUM(U8:U9)</f>
        <v>0.68403908794788271</v>
      </c>
      <c r="W8" s="8">
        <v>2652</v>
      </c>
      <c r="X8" s="14">
        <f>W8/SUM(W8:W9)</f>
        <v>0.6</v>
      </c>
      <c r="Y8" s="8">
        <v>728</v>
      </c>
      <c r="Z8" s="14">
        <f>Y8/SUM(Y8:Y9)</f>
        <v>0.62704565030146431</v>
      </c>
      <c r="AA8" s="8">
        <v>1998</v>
      </c>
      <c r="AB8" s="14">
        <f>AA8/SUM(AA8:AA9)</f>
        <v>0.63227848101265827</v>
      </c>
      <c r="AC8" s="8">
        <v>2005</v>
      </c>
      <c r="AD8" s="15">
        <f>AC8/SUM(AC8:AC9)</f>
        <v>0.59583952451708766</v>
      </c>
      <c r="AE8" s="16">
        <v>1194</v>
      </c>
      <c r="AF8" s="13">
        <f>AE8/SUM(AE8:AE9)</f>
        <v>0.73072215422276621</v>
      </c>
      <c r="AG8" s="16">
        <f t="shared" ref="AG8:AG13" si="14">SUM(AI8,AK8,AM8,AO8)</f>
        <v>17025</v>
      </c>
      <c r="AH8" s="13">
        <f>AG8/SUM(AG8:AG9)</f>
        <v>0.56991263013423488</v>
      </c>
      <c r="AI8" s="8">
        <v>5354</v>
      </c>
      <c r="AJ8" s="14">
        <f>AI8/SUM(AI8:AI9)</f>
        <v>0.50262861434472395</v>
      </c>
      <c r="AK8" s="8">
        <v>2719</v>
      </c>
      <c r="AL8" s="14">
        <f>AK8/SUM(AK8:AK9)</f>
        <v>0.58548664944013784</v>
      </c>
      <c r="AM8" s="8">
        <v>6061</v>
      </c>
      <c r="AN8" s="14">
        <f>AM8/SUM(AM8:AM9)</f>
        <v>0.64955524595434577</v>
      </c>
      <c r="AO8" s="8">
        <v>2891</v>
      </c>
      <c r="AP8" s="15">
        <f>AO8/SUM(AO8:AO9)</f>
        <v>0.5510865421273351</v>
      </c>
    </row>
    <row r="9" spans="1:43" s="5" customFormat="1" ht="18" customHeight="1" x14ac:dyDescent="0.2">
      <c r="A9" s="90"/>
      <c r="B9" s="73" t="s">
        <v>18</v>
      </c>
      <c r="C9" s="9">
        <f t="shared" si="12"/>
        <v>28723</v>
      </c>
      <c r="D9" s="13">
        <f>C9/SUM(C8:C9)</f>
        <v>0.39616291739652154</v>
      </c>
      <c r="E9" s="9">
        <f t="shared" ref="E9" si="15">SUM(G9,I9,K9,M9,O9,Q9,S9,U9,W9,Y9,AA9,AC9)</f>
        <v>15435</v>
      </c>
      <c r="F9" s="13">
        <f>E9/SUM(E8:E9)</f>
        <v>0.37650014635574203</v>
      </c>
      <c r="G9" s="8">
        <v>558</v>
      </c>
      <c r="H9" s="14">
        <f>G9/SUM(G8:G9)</f>
        <v>0.42791411042944788</v>
      </c>
      <c r="I9" s="8">
        <v>736</v>
      </c>
      <c r="J9" s="14">
        <f>I9/SUM(I8:I9)</f>
        <v>0.27108655616942912</v>
      </c>
      <c r="K9" s="8">
        <v>2194</v>
      </c>
      <c r="L9" s="14">
        <f>K9/SUM(K8:K9)</f>
        <v>0.36548392470431451</v>
      </c>
      <c r="M9" s="8">
        <v>2194</v>
      </c>
      <c r="N9" s="14">
        <f>M9/SUM(M8:M9)</f>
        <v>0.36548392470431451</v>
      </c>
      <c r="O9" s="8">
        <v>1911</v>
      </c>
      <c r="P9" s="14">
        <f>O9/SUM(O8:O9)</f>
        <v>0.4296312949640288</v>
      </c>
      <c r="Q9" s="8">
        <v>808</v>
      </c>
      <c r="R9" s="14">
        <f>Q9/SUM(Q8:Q9)</f>
        <v>0.38366571699905033</v>
      </c>
      <c r="S9" s="8">
        <v>1923</v>
      </c>
      <c r="T9" s="14">
        <f>S9/SUM(S8:S9)</f>
        <v>0.37831988982884124</v>
      </c>
      <c r="U9" s="8">
        <v>388</v>
      </c>
      <c r="V9" s="14">
        <f>U9/SUM(U8:U9)</f>
        <v>0.31596091205211724</v>
      </c>
      <c r="W9" s="8">
        <v>1768</v>
      </c>
      <c r="X9" s="14">
        <f>W9/SUM(W8:W9)</f>
        <v>0.4</v>
      </c>
      <c r="Y9" s="8">
        <v>433</v>
      </c>
      <c r="Z9" s="14">
        <f>Y9/SUM(Y8:Y9)</f>
        <v>0.37295434969853575</v>
      </c>
      <c r="AA9" s="8">
        <v>1162</v>
      </c>
      <c r="AB9" s="14">
        <f>AA9/SUM(AA8:AA9)</f>
        <v>0.36772151898734179</v>
      </c>
      <c r="AC9" s="8">
        <v>1360</v>
      </c>
      <c r="AD9" s="15">
        <f>AC9/SUM(AC8:AC9)</f>
        <v>0.40416047548291234</v>
      </c>
      <c r="AE9" s="16">
        <v>440</v>
      </c>
      <c r="AF9" s="13">
        <f>AE9/SUM(AE8:AE9)</f>
        <v>0.26927784577723379</v>
      </c>
      <c r="AG9" s="16">
        <f t="shared" si="14"/>
        <v>12848</v>
      </c>
      <c r="AH9" s="13">
        <f>AG9/SUM(AG8:AG9)</f>
        <v>0.43008736986576507</v>
      </c>
      <c r="AI9" s="8">
        <v>5298</v>
      </c>
      <c r="AJ9" s="14">
        <f>AI9/SUM(AI8:AI9)</f>
        <v>0.497371385655276</v>
      </c>
      <c r="AK9" s="8">
        <v>1925</v>
      </c>
      <c r="AL9" s="14">
        <f>AK9/SUM(AK8:AK9)</f>
        <v>0.41451335055986221</v>
      </c>
      <c r="AM9" s="8">
        <v>3270</v>
      </c>
      <c r="AN9" s="14">
        <f>AM9/SUM(AM8:AM9)</f>
        <v>0.35044475404565428</v>
      </c>
      <c r="AO9" s="8">
        <v>2355</v>
      </c>
      <c r="AP9" s="15">
        <f>AO9/SUM(AO8:AO9)</f>
        <v>0.4489134578726649</v>
      </c>
    </row>
    <row r="10" spans="1:43" s="5" customFormat="1" ht="18" customHeight="1" x14ac:dyDescent="0.2">
      <c r="A10" s="89">
        <v>2019</v>
      </c>
      <c r="B10" s="7" t="s">
        <v>24</v>
      </c>
      <c r="C10" s="17">
        <f>SUM(E10,AE10,AG10)</f>
        <v>45603</v>
      </c>
      <c r="D10" s="18">
        <f>C10/SUM(C10:C11)</f>
        <v>0.58217586682326505</v>
      </c>
      <c r="E10" s="17">
        <f>SUM(G10,I10,K10,M10,O10,Q10,S10,U10,W10,Y10,AA10,AC10)</f>
        <v>26656</v>
      </c>
      <c r="F10" s="18">
        <f>E10/SUM(E10:E11)</f>
        <v>0.59041375033224064</v>
      </c>
      <c r="G10" s="19">
        <v>823</v>
      </c>
      <c r="H10" s="20">
        <f>G10/SUM(G10:G11)</f>
        <v>0.51437500000000003</v>
      </c>
      <c r="I10" s="19">
        <v>2203</v>
      </c>
      <c r="J10" s="20">
        <f>I10/SUM(I10:I11)</f>
        <v>0.71456373662017514</v>
      </c>
      <c r="K10" s="19">
        <v>4126</v>
      </c>
      <c r="L10" s="20">
        <f>K10/SUM(K10:K11)</f>
        <v>0.60110722610722611</v>
      </c>
      <c r="M10" s="19">
        <v>3008</v>
      </c>
      <c r="N10" s="20">
        <f>M10/SUM(M10:M11)</f>
        <v>0.62200165425971876</v>
      </c>
      <c r="O10" s="19">
        <v>3045</v>
      </c>
      <c r="P10" s="20">
        <f>O10/SUM(O10:O11)</f>
        <v>0.55253130103429504</v>
      </c>
      <c r="Q10" s="19">
        <v>1385</v>
      </c>
      <c r="R10" s="20">
        <f>Q10/SUM(Q10:Q11)</f>
        <v>0.57136963696369636</v>
      </c>
      <c r="S10" s="19">
        <v>3502</v>
      </c>
      <c r="T10" s="20">
        <f>S10/SUM(S10:S11)</f>
        <v>0.57836498761354249</v>
      </c>
      <c r="U10" s="19">
        <v>852</v>
      </c>
      <c r="V10" s="20">
        <f>U10/SUM(U10:U11)</f>
        <v>0.65137614678899081</v>
      </c>
      <c r="W10" s="19">
        <v>2915</v>
      </c>
      <c r="X10" s="20">
        <f>W10/SUM(W10:W11)</f>
        <v>0.57348022821168598</v>
      </c>
      <c r="Y10" s="19">
        <v>750</v>
      </c>
      <c r="Z10" s="20">
        <f>Y10/SUM(Y10:Y11)</f>
        <v>0.57736720554272514</v>
      </c>
      <c r="AA10" s="19">
        <v>1924</v>
      </c>
      <c r="AB10" s="20">
        <f>AA10/SUM(AA10:AA11)</f>
        <v>0.58232445520581111</v>
      </c>
      <c r="AC10" s="19">
        <v>2123</v>
      </c>
      <c r="AD10" s="21">
        <f>AC10/SUM(AC10:AC11)</f>
        <v>0.56149166887066915</v>
      </c>
      <c r="AE10" s="17">
        <v>1135</v>
      </c>
      <c r="AF10" s="18">
        <f>AE10/SUM(AE10:AE11)</f>
        <v>0.70453134698944753</v>
      </c>
      <c r="AG10" s="17">
        <f t="shared" si="14"/>
        <v>17812</v>
      </c>
      <c r="AH10" s="18">
        <f>AG10/SUM(AG10:AG11)</f>
        <v>0.56415291546574609</v>
      </c>
      <c r="AI10" s="19">
        <v>5613</v>
      </c>
      <c r="AJ10" s="20">
        <f>AI10/SUM(AI10:AI11)</f>
        <v>0.50322754168908013</v>
      </c>
      <c r="AK10" s="19">
        <v>2887</v>
      </c>
      <c r="AL10" s="20">
        <f>AK10/SUM(AK10:AK11)</f>
        <v>0.58076845705089519</v>
      </c>
      <c r="AM10" s="19">
        <v>6205</v>
      </c>
      <c r="AN10" s="20">
        <f>AM10/SUM(AM10:AM11)</f>
        <v>0.63206682285830706</v>
      </c>
      <c r="AO10" s="19">
        <v>3107</v>
      </c>
      <c r="AP10" s="21">
        <f>AO10/SUM(AO10:AO11)</f>
        <v>0.55176700408453205</v>
      </c>
    </row>
    <row r="11" spans="1:43" s="5" customFormat="1" ht="18" customHeight="1" x14ac:dyDescent="0.2">
      <c r="A11" s="89"/>
      <c r="B11" s="7" t="s">
        <v>18</v>
      </c>
      <c r="C11" s="17">
        <f>SUM(E11,AE11,AG11)</f>
        <v>32729</v>
      </c>
      <c r="D11" s="18">
        <f>C11/SUM(C10:C11)</f>
        <v>0.41782413317673495</v>
      </c>
      <c r="E11" s="22">
        <f t="shared" ref="E11:E13" si="16">SUM(G11,I11,K11,M11,O11,Q11,S11,U11,W11,Y11,AA11,AC11)</f>
        <v>18492</v>
      </c>
      <c r="F11" s="18">
        <f>E11/SUM(E10:E11)</f>
        <v>0.40958624966775936</v>
      </c>
      <c r="G11" s="19">
        <v>777</v>
      </c>
      <c r="H11" s="20">
        <f>G11/SUM(G10:G11)</f>
        <v>0.48562499999999997</v>
      </c>
      <c r="I11" s="19">
        <v>880</v>
      </c>
      <c r="J11" s="20">
        <f>I11/SUM(I10:I11)</f>
        <v>0.28543626337982486</v>
      </c>
      <c r="K11" s="19">
        <v>2738</v>
      </c>
      <c r="L11" s="20">
        <f>K11/SUM(K10:K11)</f>
        <v>0.39889277389277389</v>
      </c>
      <c r="M11" s="19">
        <v>1828</v>
      </c>
      <c r="N11" s="20">
        <f>M11/SUM(M10:M11)</f>
        <v>0.37799834574028124</v>
      </c>
      <c r="O11" s="19">
        <v>2466</v>
      </c>
      <c r="P11" s="20">
        <f>O11/SUM(O10:O11)</f>
        <v>0.44746869896570496</v>
      </c>
      <c r="Q11" s="19">
        <v>1039</v>
      </c>
      <c r="R11" s="20">
        <f>Q11/SUM(Q10:Q11)</f>
        <v>0.42863036303630364</v>
      </c>
      <c r="S11" s="19">
        <v>2553</v>
      </c>
      <c r="T11" s="20">
        <f>S11/SUM(S10:S11)</f>
        <v>0.42163501238645745</v>
      </c>
      <c r="U11" s="19">
        <v>456</v>
      </c>
      <c r="V11" s="20">
        <f>U11/SUM(U10:U11)</f>
        <v>0.34862385321100919</v>
      </c>
      <c r="W11" s="19">
        <v>2168</v>
      </c>
      <c r="X11" s="20">
        <f>W11/SUM(W10:W11)</f>
        <v>0.42651977178831396</v>
      </c>
      <c r="Y11" s="19">
        <v>549</v>
      </c>
      <c r="Z11" s="20">
        <f>Y11/SUM(Y10:Y11)</f>
        <v>0.42263279445727481</v>
      </c>
      <c r="AA11" s="19">
        <v>1380</v>
      </c>
      <c r="AB11" s="20">
        <f>AA11/SUM(AA10:AA11)</f>
        <v>0.41767554479418884</v>
      </c>
      <c r="AC11" s="19">
        <v>1658</v>
      </c>
      <c r="AD11" s="21">
        <f>AC11/SUM(AC10:AC11)</f>
        <v>0.43850833112933085</v>
      </c>
      <c r="AE11" s="17">
        <v>476</v>
      </c>
      <c r="AF11" s="18">
        <f>AE11/SUM(AE10:AE11)</f>
        <v>0.29546865301055247</v>
      </c>
      <c r="AG11" s="17">
        <f t="shared" si="14"/>
        <v>13761</v>
      </c>
      <c r="AH11" s="18">
        <f>AG11/SUM(AG10:AG11)</f>
        <v>0.43584708453425397</v>
      </c>
      <c r="AI11" s="19">
        <v>5541</v>
      </c>
      <c r="AJ11" s="20">
        <f>AI11/SUM(AI10:AI11)</f>
        <v>0.49677245831091987</v>
      </c>
      <c r="AK11" s="19">
        <v>2084</v>
      </c>
      <c r="AL11" s="20">
        <f>AK11/SUM(AK10:AK11)</f>
        <v>0.41923154294910481</v>
      </c>
      <c r="AM11" s="19">
        <v>3612</v>
      </c>
      <c r="AN11" s="20">
        <f>AM11/SUM(AM10:AM11)</f>
        <v>0.36793317714169299</v>
      </c>
      <c r="AO11" s="19">
        <v>2524</v>
      </c>
      <c r="AP11" s="21">
        <f>AO11/SUM(AO10:AO11)</f>
        <v>0.44823299591546795</v>
      </c>
    </row>
    <row r="12" spans="1:43" s="6" customFormat="1" ht="18" customHeight="1" x14ac:dyDescent="0.25">
      <c r="A12" s="90">
        <v>2018</v>
      </c>
      <c r="B12" s="73" t="s">
        <v>19</v>
      </c>
      <c r="C12" s="23">
        <f>SUM(E12,AE12,AG12)</f>
        <v>47655</v>
      </c>
      <c r="D12" s="24">
        <f>C12/SUM(C12:C13)</f>
        <v>0.57923716452742124</v>
      </c>
      <c r="E12" s="23">
        <f t="shared" si="16"/>
        <v>28177</v>
      </c>
      <c r="F12" s="24">
        <f>E12/SUM(E12:E13)</f>
        <v>0.58813584086497317</v>
      </c>
      <c r="G12" s="25">
        <v>855</v>
      </c>
      <c r="H12" s="26">
        <f>G12/SUM(G12:G13)</f>
        <v>0.46017222820236814</v>
      </c>
      <c r="I12" s="25">
        <v>2345</v>
      </c>
      <c r="J12" s="26">
        <f>I12/SUM(I12:I13)</f>
        <v>0.71276595744680848</v>
      </c>
      <c r="K12" s="25">
        <v>4155</v>
      </c>
      <c r="L12" s="26">
        <f>K12/SUM(K12:K13)</f>
        <v>0.5922177879133409</v>
      </c>
      <c r="M12" s="25">
        <v>3143</v>
      </c>
      <c r="N12" s="26">
        <f>M12/SUM(M12:M13)</f>
        <v>0.62709497206703912</v>
      </c>
      <c r="O12" s="25">
        <v>3294</v>
      </c>
      <c r="P12" s="26">
        <f>O12/SUM(O12:O13)</f>
        <v>0.54872563718140932</v>
      </c>
      <c r="Q12" s="25">
        <v>1483</v>
      </c>
      <c r="R12" s="26">
        <f>Q12/SUM(Q12:Q13)</f>
        <v>0.58225363172359634</v>
      </c>
      <c r="S12" s="25">
        <v>3604</v>
      </c>
      <c r="T12" s="26">
        <f>S12/SUM(S12:S13)</f>
        <v>0.57784191117524453</v>
      </c>
      <c r="U12" s="25">
        <v>857</v>
      </c>
      <c r="V12" s="26">
        <f>U12/SUM(U12:U13)</f>
        <v>0.65973826020015391</v>
      </c>
      <c r="W12" s="25">
        <v>3067</v>
      </c>
      <c r="X12" s="26">
        <f>W12/SUM(W12:W13)</f>
        <v>0.56659892850544979</v>
      </c>
      <c r="Y12" s="25">
        <v>767</v>
      </c>
      <c r="Z12" s="26">
        <f>Y12/SUM(Y12:Y13)</f>
        <v>0.57453183520599249</v>
      </c>
      <c r="AA12" s="25">
        <v>2413</v>
      </c>
      <c r="AB12" s="26">
        <f>AA12/SUM(AA12:AA13)</f>
        <v>0.60370277708281206</v>
      </c>
      <c r="AC12" s="25">
        <v>2194</v>
      </c>
      <c r="AD12" s="26">
        <f>AC12/SUM(AC12:AC13)</f>
        <v>0.56227575602255253</v>
      </c>
      <c r="AE12" s="23">
        <v>1123</v>
      </c>
      <c r="AF12" s="24">
        <f>AE12/SUM(AE12:AE13)</f>
        <v>0.68433881779402805</v>
      </c>
      <c r="AG12" s="23">
        <f t="shared" si="14"/>
        <v>18355</v>
      </c>
      <c r="AH12" s="24">
        <f>AG12/SUM(AG12:AG13)</f>
        <v>0.56093759550149747</v>
      </c>
      <c r="AI12" s="25">
        <v>5914</v>
      </c>
      <c r="AJ12" s="26">
        <f>AI12/SUM(AI12:AI13)</f>
        <v>0.50025376416849943</v>
      </c>
      <c r="AK12" s="25">
        <v>3058</v>
      </c>
      <c r="AL12" s="26">
        <f>AK12/SUM(AK12:AK13)</f>
        <v>0.58717357910906298</v>
      </c>
      <c r="AM12" s="25">
        <v>6316</v>
      </c>
      <c r="AN12" s="26">
        <f>AM12/SUM(AM12:AM13)</f>
        <v>0.62845771144278606</v>
      </c>
      <c r="AO12" s="25">
        <v>3067</v>
      </c>
      <c r="AP12" s="61">
        <f>AO12/SUM(AO12:AO13)</f>
        <v>0.54360155973059199</v>
      </c>
    </row>
    <row r="13" spans="1:43" s="6" customFormat="1" ht="18" customHeight="1" x14ac:dyDescent="0.25">
      <c r="A13" s="90"/>
      <c r="B13" s="73" t="s">
        <v>18</v>
      </c>
      <c r="C13" s="23">
        <f t="shared" ref="C13" si="17">SUM(E13,AE13,AG13)</f>
        <v>34617</v>
      </c>
      <c r="D13" s="24">
        <f>C13/SUM(C12:C13)</f>
        <v>0.42076283547257876</v>
      </c>
      <c r="E13" s="23">
        <f t="shared" si="16"/>
        <v>19732</v>
      </c>
      <c r="F13" s="24">
        <f>E13/SUM(E12:E13)</f>
        <v>0.41186415913502683</v>
      </c>
      <c r="G13" s="25">
        <v>1003</v>
      </c>
      <c r="H13" s="26">
        <f>G13/SUM(G12:G13)</f>
        <v>0.53982777179763186</v>
      </c>
      <c r="I13" s="25">
        <v>945</v>
      </c>
      <c r="J13" s="26">
        <f>I13/SUM(I12:I13)</f>
        <v>0.28723404255319152</v>
      </c>
      <c r="K13" s="25">
        <v>2861</v>
      </c>
      <c r="L13" s="26">
        <f>K13/SUM(K12:K13)</f>
        <v>0.40778221208665905</v>
      </c>
      <c r="M13" s="25">
        <v>1869</v>
      </c>
      <c r="N13" s="26">
        <f>M13/SUM(M12:M13)</f>
        <v>0.37290502793296088</v>
      </c>
      <c r="O13" s="25">
        <v>2709</v>
      </c>
      <c r="P13" s="26">
        <f>O13/SUM(O12:O13)</f>
        <v>0.45127436281859068</v>
      </c>
      <c r="Q13" s="25">
        <v>1064</v>
      </c>
      <c r="R13" s="26">
        <f>Q13/SUM(Q12:Q13)</f>
        <v>0.4177463682764036</v>
      </c>
      <c r="S13" s="25">
        <v>2633</v>
      </c>
      <c r="T13" s="26">
        <f>S13/SUM(S12:S13)</f>
        <v>0.42215808882475547</v>
      </c>
      <c r="U13" s="25">
        <v>442</v>
      </c>
      <c r="V13" s="26">
        <f>U13/SUM(U12:U13)</f>
        <v>0.34026173979984603</v>
      </c>
      <c r="W13" s="25">
        <v>2346</v>
      </c>
      <c r="X13" s="26">
        <f>W13/SUM(W12:W13)</f>
        <v>0.43340107149455015</v>
      </c>
      <c r="Y13" s="25">
        <v>568</v>
      </c>
      <c r="Z13" s="26">
        <f>Y13/SUM(Y12:Y13)</f>
        <v>0.42546816479400751</v>
      </c>
      <c r="AA13" s="25">
        <v>1584</v>
      </c>
      <c r="AB13" s="26">
        <f>AA13/SUM(AA12:AA13)</f>
        <v>0.39629722291718789</v>
      </c>
      <c r="AC13" s="25">
        <v>1708</v>
      </c>
      <c r="AD13" s="26">
        <f>AC13/SUM(AC12:AC13)</f>
        <v>0.43772424397744747</v>
      </c>
      <c r="AE13" s="23">
        <v>518</v>
      </c>
      <c r="AF13" s="24">
        <f>AE13/SUM(AE12:AE13)</f>
        <v>0.31566118220597195</v>
      </c>
      <c r="AG13" s="23">
        <f t="shared" si="14"/>
        <v>14367</v>
      </c>
      <c r="AH13" s="24">
        <f>AG13/SUM(AG12:AG13)</f>
        <v>0.43906240449850253</v>
      </c>
      <c r="AI13" s="25">
        <v>5908</v>
      </c>
      <c r="AJ13" s="26">
        <f>AI13/SUM(AI12:AI13)</f>
        <v>0.49974623583150057</v>
      </c>
      <c r="AK13" s="25">
        <v>2150</v>
      </c>
      <c r="AL13" s="26">
        <f>AK13/SUM(AK12:AK13)</f>
        <v>0.41282642089093702</v>
      </c>
      <c r="AM13" s="25">
        <v>3734</v>
      </c>
      <c r="AN13" s="26">
        <f>AM13/SUM(AM12:AM13)</f>
        <v>0.37154228855721394</v>
      </c>
      <c r="AO13" s="25">
        <v>2575</v>
      </c>
      <c r="AP13" s="61">
        <f>AO13/SUM(AO12:AO13)</f>
        <v>0.45639844026940801</v>
      </c>
    </row>
    <row r="14" spans="1:43" s="6" customFormat="1" ht="18" customHeight="1" x14ac:dyDescent="0.25">
      <c r="A14" s="89">
        <v>2017</v>
      </c>
      <c r="B14" s="7" t="s">
        <v>19</v>
      </c>
      <c r="C14" s="27">
        <f t="shared" ref="C14:C29" si="18">SUM(E14,AE14,AG14)</f>
        <v>48110</v>
      </c>
      <c r="D14" s="28">
        <f>C14/SUM(C14:C15)</f>
        <v>0.57336606759784525</v>
      </c>
      <c r="E14" s="27">
        <f t="shared" ref="E14:E29" si="19">SUM(G14,I14,K14,M14,O14,Q14,S14,U14,W14,Y14,AA14,AC14)</f>
        <v>28650</v>
      </c>
      <c r="F14" s="28">
        <f>E14/SUM(E14:E15)</f>
        <v>0.58019441069258815</v>
      </c>
      <c r="G14" s="19">
        <v>815</v>
      </c>
      <c r="H14" s="29">
        <f>G14/SUM(G14:G15)</f>
        <v>0.43582887700534761</v>
      </c>
      <c r="I14" s="19">
        <v>2311</v>
      </c>
      <c r="J14" s="29">
        <f>I14/SUM(I14:I15)</f>
        <v>0.70414381474710541</v>
      </c>
      <c r="K14" s="19">
        <v>4106</v>
      </c>
      <c r="L14" s="29">
        <f>K14/SUM(K14:K15)</f>
        <v>0.58531717747683532</v>
      </c>
      <c r="M14" s="19">
        <v>3133</v>
      </c>
      <c r="N14" s="29">
        <f>M14/SUM(M14:M15)</f>
        <v>0.60977033865317243</v>
      </c>
      <c r="O14" s="19">
        <v>3427</v>
      </c>
      <c r="P14" s="29">
        <f>O14/SUM(O14:O15)</f>
        <v>0.54216105046669827</v>
      </c>
      <c r="Q14" s="19">
        <v>1573</v>
      </c>
      <c r="R14" s="29">
        <f>Q14/SUM(Q14:Q15)</f>
        <v>0.58650260999254289</v>
      </c>
      <c r="S14" s="19">
        <v>3622</v>
      </c>
      <c r="T14" s="29">
        <f>S14/SUM(S14:S15)</f>
        <v>0.56833516397301109</v>
      </c>
      <c r="U14" s="19">
        <v>860</v>
      </c>
      <c r="V14" s="29">
        <f>U14/SUM(U14:U15)</f>
        <v>0.6640926640926641</v>
      </c>
      <c r="W14" s="19">
        <v>3341</v>
      </c>
      <c r="X14" s="29">
        <f>W14/SUM(W14:W15)</f>
        <v>0.57248115147361212</v>
      </c>
      <c r="Y14" s="19">
        <v>861</v>
      </c>
      <c r="Z14" s="29">
        <f>Y14/SUM(Y14:Y15)</f>
        <v>0.56496062992125984</v>
      </c>
      <c r="AA14" s="19">
        <v>2479</v>
      </c>
      <c r="AB14" s="29">
        <f>AA14/SUM(AA14:AA15)</f>
        <v>0.59207069500835918</v>
      </c>
      <c r="AC14" s="19">
        <v>2122</v>
      </c>
      <c r="AD14" s="29">
        <f>AC14/SUM(AC14:AC15)</f>
        <v>0.5501685247601763</v>
      </c>
      <c r="AE14" s="27">
        <v>1015</v>
      </c>
      <c r="AF14" s="28">
        <f>AE14/SUM(AE14:AE15)</f>
        <v>0.67666666666666664</v>
      </c>
      <c r="AG14" s="27">
        <f t="shared" ref="AG14:AG29" si="20">SUM(AI14,AK14,AM14,AO14)</f>
        <v>18445</v>
      </c>
      <c r="AH14" s="28">
        <f>AG14/SUM(AG14:AG15)</f>
        <v>0.55846554438658114</v>
      </c>
      <c r="AI14" s="19">
        <v>5964</v>
      </c>
      <c r="AJ14" s="29">
        <f>AI14/SUM(AI14:AI15)</f>
        <v>0.50202020202020203</v>
      </c>
      <c r="AK14" s="19">
        <v>3027</v>
      </c>
      <c r="AL14" s="29">
        <f>AK14/SUM(AK14:AK15)</f>
        <v>0.57307837940174178</v>
      </c>
      <c r="AM14" s="19">
        <v>6409</v>
      </c>
      <c r="AN14" s="29">
        <f>AM14/SUM(AM14:AM15)</f>
        <v>0.62821015487159382</v>
      </c>
      <c r="AO14" s="19">
        <v>3045</v>
      </c>
      <c r="AP14" s="62">
        <f>AO14/SUM(AO14:AO15)</f>
        <v>0.53760593220338981</v>
      </c>
    </row>
    <row r="15" spans="1:43" s="6" customFormat="1" ht="18" customHeight="1" x14ac:dyDescent="0.25">
      <c r="A15" s="89"/>
      <c r="B15" s="7" t="s">
        <v>18</v>
      </c>
      <c r="C15" s="27">
        <f t="shared" si="18"/>
        <v>35798</v>
      </c>
      <c r="D15" s="28">
        <f>C15/SUM(C14:C15)</f>
        <v>0.42663393240215475</v>
      </c>
      <c r="E15" s="27">
        <f t="shared" si="19"/>
        <v>20730</v>
      </c>
      <c r="F15" s="28">
        <f>E15/SUM(E14:E15)</f>
        <v>0.41980558930741191</v>
      </c>
      <c r="G15" s="19">
        <v>1055</v>
      </c>
      <c r="H15" s="29">
        <f>G15/SUM(G14:G15)</f>
        <v>0.56417112299465244</v>
      </c>
      <c r="I15" s="19">
        <v>971</v>
      </c>
      <c r="J15" s="29">
        <f>I15/SUM(I14:I15)</f>
        <v>0.29585618525289459</v>
      </c>
      <c r="K15" s="19">
        <v>2909</v>
      </c>
      <c r="L15" s="29">
        <f>K15/SUM(K14:K15)</f>
        <v>0.41468282252316463</v>
      </c>
      <c r="M15" s="19">
        <v>2005</v>
      </c>
      <c r="N15" s="29">
        <f>M15/SUM(M14:M15)</f>
        <v>0.39022966134682757</v>
      </c>
      <c r="O15" s="19">
        <v>2894</v>
      </c>
      <c r="P15" s="29">
        <f>O15/SUM(O14:O15)</f>
        <v>0.45783894953330168</v>
      </c>
      <c r="Q15" s="19">
        <v>1109</v>
      </c>
      <c r="R15" s="29">
        <f>Q15/SUM(Q14:Q15)</f>
        <v>0.41349739000745711</v>
      </c>
      <c r="S15" s="19">
        <v>2751</v>
      </c>
      <c r="T15" s="29">
        <f>S15/SUM(S14:S15)</f>
        <v>0.43166483602698885</v>
      </c>
      <c r="U15" s="19">
        <v>435</v>
      </c>
      <c r="V15" s="29">
        <f>U15/SUM(U14:U15)</f>
        <v>0.3359073359073359</v>
      </c>
      <c r="W15" s="19">
        <v>2495</v>
      </c>
      <c r="X15" s="29">
        <f>W15/SUM(W14:W15)</f>
        <v>0.42751884852638794</v>
      </c>
      <c r="Y15" s="19">
        <v>663</v>
      </c>
      <c r="Z15" s="29">
        <f>Y15/SUM(Y14:Y15)</f>
        <v>0.43503937007874016</v>
      </c>
      <c r="AA15" s="19">
        <v>1708</v>
      </c>
      <c r="AB15" s="29">
        <f>AA15/SUM(AA14:AA15)</f>
        <v>0.40792930499164082</v>
      </c>
      <c r="AC15" s="19">
        <v>1735</v>
      </c>
      <c r="AD15" s="29">
        <f>AC15/SUM(AC14:AC15)</f>
        <v>0.4498314752398237</v>
      </c>
      <c r="AE15" s="27">
        <v>485</v>
      </c>
      <c r="AF15" s="28">
        <f>AE15/SUM(AE14:AE15)</f>
        <v>0.32333333333333331</v>
      </c>
      <c r="AG15" s="27">
        <f t="shared" si="20"/>
        <v>14583</v>
      </c>
      <c r="AH15" s="28">
        <f>AG15/SUM(AG14:AG15)</f>
        <v>0.44153445561341892</v>
      </c>
      <c r="AI15" s="19">
        <v>5916</v>
      </c>
      <c r="AJ15" s="29">
        <f>AI15/SUM(AI14:AI15)</f>
        <v>0.49797979797979797</v>
      </c>
      <c r="AK15" s="19">
        <v>2255</v>
      </c>
      <c r="AL15" s="29">
        <f>AK15/SUM(AK14:AK15)</f>
        <v>0.42692162059825822</v>
      </c>
      <c r="AM15" s="19">
        <v>3793</v>
      </c>
      <c r="AN15" s="29">
        <f>AM15/SUM(AM14:AM15)</f>
        <v>0.37178984512840618</v>
      </c>
      <c r="AO15" s="19">
        <v>2619</v>
      </c>
      <c r="AP15" s="62">
        <f>AO15/SUM(AO14:AO15)</f>
        <v>0.46239406779661019</v>
      </c>
    </row>
    <row r="16" spans="1:43" s="6" customFormat="1" ht="18" customHeight="1" x14ac:dyDescent="0.25">
      <c r="A16" s="90">
        <v>2016</v>
      </c>
      <c r="B16" s="73" t="s">
        <v>19</v>
      </c>
      <c r="C16" s="23">
        <f t="shared" si="18"/>
        <v>48904</v>
      </c>
      <c r="D16" s="24">
        <f>C16/SUM(C16:C17)</f>
        <v>0.573196746290349</v>
      </c>
      <c r="E16" s="23">
        <f>SUM(G16,I16,K16,M16,O16,Q16,S16,U16,W16,Y16,AA16,AC16)</f>
        <v>29263</v>
      </c>
      <c r="F16" s="24">
        <f>E16/SUM(E16:E17)</f>
        <v>0.5789150906069479</v>
      </c>
      <c r="G16" s="25">
        <v>828</v>
      </c>
      <c r="H16" s="26">
        <f>G16/SUM(G16:G17)</f>
        <v>0.42570694087403599</v>
      </c>
      <c r="I16" s="25">
        <v>2350</v>
      </c>
      <c r="J16" s="26">
        <f>I16/SUM(I16:I17)</f>
        <v>0.71168988491823137</v>
      </c>
      <c r="K16" s="25">
        <v>4153</v>
      </c>
      <c r="L16" s="26">
        <f>K16/SUM(K16:K17)</f>
        <v>0.57544686157683245</v>
      </c>
      <c r="M16" s="25">
        <v>3077</v>
      </c>
      <c r="N16" s="26">
        <f>M16/SUM(M16:M17)</f>
        <v>0.59828893641843284</v>
      </c>
      <c r="O16" s="25">
        <v>3634</v>
      </c>
      <c r="P16" s="26">
        <f>O16/SUM(O16:O17)</f>
        <v>0.53598820058997054</v>
      </c>
      <c r="Q16" s="25">
        <v>1593</v>
      </c>
      <c r="R16" s="26">
        <f>Q16/SUM(Q16:Q17)</f>
        <v>0.58287596048298573</v>
      </c>
      <c r="S16" s="25">
        <v>3765</v>
      </c>
      <c r="T16" s="26">
        <f>S16/SUM(S16:S17)</f>
        <v>0.56608028867839422</v>
      </c>
      <c r="U16" s="25">
        <v>954</v>
      </c>
      <c r="V16" s="26">
        <f>U16/SUM(U16:U17)</f>
        <v>0.67852062588904694</v>
      </c>
      <c r="W16" s="25">
        <v>3396</v>
      </c>
      <c r="X16" s="26">
        <f>W16/SUM(W16:W17)</f>
        <v>0.58551724137931038</v>
      </c>
      <c r="Y16" s="25">
        <v>931</v>
      </c>
      <c r="Z16" s="26">
        <f>Y16/SUM(Y16:Y17)</f>
        <v>0.59717767799871713</v>
      </c>
      <c r="AA16" s="25">
        <v>2487</v>
      </c>
      <c r="AB16" s="26">
        <f>AA16/SUM(AA16:AA17)</f>
        <v>0.58586572438162543</v>
      </c>
      <c r="AC16" s="25">
        <v>2095</v>
      </c>
      <c r="AD16" s="26">
        <f>AC16/SUM(AC16:AC17)</f>
        <v>0.55614547385187152</v>
      </c>
      <c r="AE16" s="23">
        <v>1059</v>
      </c>
      <c r="AF16" s="24">
        <f>AE16/SUM(AE16:AE17)</f>
        <v>0.66898294377763745</v>
      </c>
      <c r="AG16" s="23">
        <f t="shared" si="20"/>
        <v>18582</v>
      </c>
      <c r="AH16" s="24">
        <f>AG16/SUM(AG16:AG17)</f>
        <v>0.55991804019646252</v>
      </c>
      <c r="AI16" s="25">
        <v>5847</v>
      </c>
      <c r="AJ16" s="26">
        <f>AI16/SUM(AI16:AI17)</f>
        <v>0.49618126272912422</v>
      </c>
      <c r="AK16" s="25">
        <v>3025</v>
      </c>
      <c r="AL16" s="26">
        <f>AK16/SUM(AK16:AK17)</f>
        <v>0.56415516598284221</v>
      </c>
      <c r="AM16" s="25">
        <v>6640</v>
      </c>
      <c r="AN16" s="26">
        <f>AM16/SUM(AM16:AM17)</f>
        <v>0.64341085271317833</v>
      </c>
      <c r="AO16" s="25">
        <v>3070</v>
      </c>
      <c r="AP16" s="61">
        <f>AO16/SUM(AO16:AO17)</f>
        <v>0.53661947212025873</v>
      </c>
    </row>
    <row r="17" spans="1:42" s="6" customFormat="1" ht="18" customHeight="1" x14ac:dyDescent="0.25">
      <c r="A17" s="90"/>
      <c r="B17" s="73" t="s">
        <v>18</v>
      </c>
      <c r="C17" s="23">
        <f t="shared" si="18"/>
        <v>36414</v>
      </c>
      <c r="D17" s="24">
        <f>C17/SUM(C16:C17)</f>
        <v>0.42680325370965094</v>
      </c>
      <c r="E17" s="23">
        <f t="shared" si="19"/>
        <v>21285</v>
      </c>
      <c r="F17" s="24">
        <f>E17/SUM(E16:E17)</f>
        <v>0.42108490939305215</v>
      </c>
      <c r="G17" s="25">
        <v>1117</v>
      </c>
      <c r="H17" s="26">
        <f>G17/SUM(G16:G17)</f>
        <v>0.57429305912596396</v>
      </c>
      <c r="I17" s="25">
        <v>952</v>
      </c>
      <c r="J17" s="26">
        <f>I17/SUM(I16:I17)</f>
        <v>0.28831011508176863</v>
      </c>
      <c r="K17" s="25">
        <v>3064</v>
      </c>
      <c r="L17" s="26">
        <f>K17/SUM(K16:K17)</f>
        <v>0.4245531384231675</v>
      </c>
      <c r="M17" s="25">
        <v>2066</v>
      </c>
      <c r="N17" s="26">
        <f>M17/SUM(M16:M17)</f>
        <v>0.40171106358156716</v>
      </c>
      <c r="O17" s="25">
        <v>3146</v>
      </c>
      <c r="P17" s="26">
        <f>O17/SUM(O16:O17)</f>
        <v>0.46401179941002951</v>
      </c>
      <c r="Q17" s="25">
        <v>1140</v>
      </c>
      <c r="R17" s="26">
        <f>Q17/SUM(Q16:Q17)</f>
        <v>0.41712403951701427</v>
      </c>
      <c r="S17" s="25">
        <v>2886</v>
      </c>
      <c r="T17" s="26">
        <f>S17/SUM(S16:S17)</f>
        <v>0.43391971132160578</v>
      </c>
      <c r="U17" s="25">
        <v>452</v>
      </c>
      <c r="V17" s="26">
        <f>U17/SUM(U16:U17)</f>
        <v>0.32147937411095306</v>
      </c>
      <c r="W17" s="25">
        <v>2404</v>
      </c>
      <c r="X17" s="26">
        <f>W17/SUM(W16:W17)</f>
        <v>0.41448275862068967</v>
      </c>
      <c r="Y17" s="25">
        <v>628</v>
      </c>
      <c r="Z17" s="26">
        <f>Y17/SUM(Y16:Y17)</f>
        <v>0.40282232200128287</v>
      </c>
      <c r="AA17" s="25">
        <v>1758</v>
      </c>
      <c r="AB17" s="26">
        <f>AA17/SUM(AA16:AA17)</f>
        <v>0.41413427561837457</v>
      </c>
      <c r="AC17" s="25">
        <v>1672</v>
      </c>
      <c r="AD17" s="26">
        <f>AC17/SUM(AC16:AC17)</f>
        <v>0.44385452614812848</v>
      </c>
      <c r="AE17" s="23">
        <v>524</v>
      </c>
      <c r="AF17" s="24">
        <f>AE17/SUM(AE16:AE17)</f>
        <v>0.3310170562223626</v>
      </c>
      <c r="AG17" s="23">
        <f t="shared" si="20"/>
        <v>14605</v>
      </c>
      <c r="AH17" s="24">
        <f>AG17/SUM(AG16:AG17)</f>
        <v>0.44008195980353754</v>
      </c>
      <c r="AI17" s="25">
        <v>5937</v>
      </c>
      <c r="AJ17" s="26">
        <f>AI17/SUM(AI16:AI17)</f>
        <v>0.50381873727087578</v>
      </c>
      <c r="AK17" s="25">
        <v>2337</v>
      </c>
      <c r="AL17" s="26">
        <f>AK17/SUM(AK16:AK17)</f>
        <v>0.43584483401715779</v>
      </c>
      <c r="AM17" s="25">
        <v>3680</v>
      </c>
      <c r="AN17" s="26">
        <f>AM17/SUM(AM16:AM17)</f>
        <v>0.35658914728682173</v>
      </c>
      <c r="AO17" s="25">
        <v>2651</v>
      </c>
      <c r="AP17" s="61">
        <f>AO17/SUM(AO16:AO17)</f>
        <v>0.46338052787974132</v>
      </c>
    </row>
    <row r="18" spans="1:42" s="6" customFormat="1" ht="18" customHeight="1" x14ac:dyDescent="0.25">
      <c r="A18" s="89">
        <v>2015</v>
      </c>
      <c r="B18" s="7" t="s">
        <v>19</v>
      </c>
      <c r="C18" s="27">
        <f t="shared" si="18"/>
        <v>50563</v>
      </c>
      <c r="D18" s="28">
        <f>C18/SUM(C18:C19)</f>
        <v>0.57365387669896306</v>
      </c>
      <c r="E18" s="27">
        <f t="shared" si="19"/>
        <v>30676</v>
      </c>
      <c r="F18" s="28">
        <f>E18/SUM(E18:E19)</f>
        <v>0.58141430223081447</v>
      </c>
      <c r="G18" s="19">
        <v>827</v>
      </c>
      <c r="H18" s="29">
        <f>G18/SUM(G18:G19)</f>
        <v>0.52641629535327816</v>
      </c>
      <c r="I18" s="19">
        <v>2462</v>
      </c>
      <c r="J18" s="29">
        <f>I18/SUM(I18:I19)</f>
        <v>0.70282614901512985</v>
      </c>
      <c r="K18" s="19">
        <v>4627</v>
      </c>
      <c r="L18" s="29">
        <f>K18/SUM(K18:K19)</f>
        <v>0.5798245614035088</v>
      </c>
      <c r="M18" s="19">
        <v>3237</v>
      </c>
      <c r="N18" s="29">
        <f>M18/SUM(M18:M19)</f>
        <v>0.60290556900726389</v>
      </c>
      <c r="O18" s="19">
        <v>3635</v>
      </c>
      <c r="P18" s="29">
        <f>O18/SUM(O18:O19)</f>
        <v>0.52749963720795245</v>
      </c>
      <c r="Q18" s="19">
        <v>1697</v>
      </c>
      <c r="R18" s="29">
        <f>Q18/SUM(Q18:Q19)</f>
        <v>0.58476912474155751</v>
      </c>
      <c r="S18" s="19">
        <v>3997</v>
      </c>
      <c r="T18" s="29">
        <f>S18/SUM(S18:S19)</f>
        <v>0.57296444954128445</v>
      </c>
      <c r="U18" s="19">
        <v>1011</v>
      </c>
      <c r="V18" s="29">
        <f>U18/SUM(U18:U19)</f>
        <v>0.66469428007889542</v>
      </c>
      <c r="W18" s="19">
        <v>3451</v>
      </c>
      <c r="X18" s="29">
        <f>W18/SUM(W18:W19)</f>
        <v>0.57003633961017508</v>
      </c>
      <c r="Y18" s="19">
        <v>1011</v>
      </c>
      <c r="Z18" s="29">
        <f>Y18/SUM(Y18:Y19)</f>
        <v>0.60178571428571426</v>
      </c>
      <c r="AA18" s="19">
        <v>2456</v>
      </c>
      <c r="AB18" s="29">
        <f>AA18/SUM(AA18:AA19)</f>
        <v>0.57666118807231748</v>
      </c>
      <c r="AC18" s="19">
        <v>2265</v>
      </c>
      <c r="AD18" s="29">
        <f>AC18/SUM(AC18:AC19)</f>
        <v>0.55856966707768185</v>
      </c>
      <c r="AE18" s="27">
        <v>1178</v>
      </c>
      <c r="AF18" s="28">
        <f>AE18/SUM(AE18:AE19)</f>
        <v>0.67896253602305479</v>
      </c>
      <c r="AG18" s="27">
        <f t="shared" si="20"/>
        <v>18709</v>
      </c>
      <c r="AH18" s="28">
        <f>AG18/SUM(AG18:AG19)</f>
        <v>0.55605421149616596</v>
      </c>
      <c r="AI18" s="19">
        <v>6033</v>
      </c>
      <c r="AJ18" s="29">
        <f>AI18/SUM(AI18:AI19)</f>
        <v>0.49917259639252026</v>
      </c>
      <c r="AK18" s="19">
        <v>2875</v>
      </c>
      <c r="AL18" s="29">
        <f>AK18/SUM(AK18:AK19)</f>
        <v>0.54647405436228857</v>
      </c>
      <c r="AM18" s="19">
        <v>6638</v>
      </c>
      <c r="AN18" s="29">
        <f>AM18/SUM(AM18:AM19)</f>
        <v>0.63382029981858112</v>
      </c>
      <c r="AO18" s="19">
        <v>3163</v>
      </c>
      <c r="AP18" s="62">
        <f>AO18/SUM(AO18:AO19)</f>
        <v>0.5429110882251974</v>
      </c>
    </row>
    <row r="19" spans="1:42" s="6" customFormat="1" ht="18" customHeight="1" x14ac:dyDescent="0.25">
      <c r="A19" s="89"/>
      <c r="B19" s="7" t="s">
        <v>18</v>
      </c>
      <c r="C19" s="27">
        <f t="shared" si="18"/>
        <v>37579</v>
      </c>
      <c r="D19" s="28">
        <f>C19/SUM(C18:C19)</f>
        <v>0.42634612330103694</v>
      </c>
      <c r="E19" s="27">
        <f t="shared" si="19"/>
        <v>22085</v>
      </c>
      <c r="F19" s="28">
        <f>E19/SUM(E18:E19)</f>
        <v>0.41858569776918558</v>
      </c>
      <c r="G19" s="19">
        <v>744</v>
      </c>
      <c r="H19" s="29">
        <f>G19/SUM(G18:G19)</f>
        <v>0.47358370464672184</v>
      </c>
      <c r="I19" s="19">
        <v>1041</v>
      </c>
      <c r="J19" s="29">
        <f>I19/SUM(I18:I19)</f>
        <v>0.29717385098487009</v>
      </c>
      <c r="K19" s="19">
        <v>3353</v>
      </c>
      <c r="L19" s="29">
        <f>K19/SUM(K18:K19)</f>
        <v>0.4201754385964912</v>
      </c>
      <c r="M19" s="19">
        <v>2132</v>
      </c>
      <c r="N19" s="29">
        <f>M19/SUM(M18:M19)</f>
        <v>0.39709443099273606</v>
      </c>
      <c r="O19" s="19">
        <v>3256</v>
      </c>
      <c r="P19" s="29">
        <f>O19/SUM(O18:O19)</f>
        <v>0.4725003627920476</v>
      </c>
      <c r="Q19" s="19">
        <v>1205</v>
      </c>
      <c r="R19" s="29">
        <f>Q19/SUM(Q18:Q19)</f>
        <v>0.41523087525844243</v>
      </c>
      <c r="S19" s="19">
        <v>2979</v>
      </c>
      <c r="T19" s="29">
        <f>S19/SUM(S18:S19)</f>
        <v>0.42703555045871561</v>
      </c>
      <c r="U19" s="19">
        <v>510</v>
      </c>
      <c r="V19" s="29">
        <f>U19/SUM(U18:U19)</f>
        <v>0.33530571992110453</v>
      </c>
      <c r="W19" s="19">
        <v>2603</v>
      </c>
      <c r="X19" s="29">
        <f>W19/SUM(W18:W19)</f>
        <v>0.42996366038982492</v>
      </c>
      <c r="Y19" s="19">
        <v>669</v>
      </c>
      <c r="Z19" s="29">
        <f>Y19/SUM(Y18:Y19)</f>
        <v>0.39821428571428569</v>
      </c>
      <c r="AA19" s="19">
        <v>1803</v>
      </c>
      <c r="AB19" s="29">
        <f>AA19/SUM(AA18:AA19)</f>
        <v>0.42333881192768258</v>
      </c>
      <c r="AC19" s="19">
        <v>1790</v>
      </c>
      <c r="AD19" s="29">
        <f>AC19/SUM(AC18:AC19)</f>
        <v>0.44143033292231815</v>
      </c>
      <c r="AE19" s="27">
        <v>557</v>
      </c>
      <c r="AF19" s="28">
        <f>AE19/SUM(AE18:AE19)</f>
        <v>0.32103746397694527</v>
      </c>
      <c r="AG19" s="27">
        <f t="shared" si="20"/>
        <v>14937</v>
      </c>
      <c r="AH19" s="28">
        <f>AG19/SUM(AG18:AG19)</f>
        <v>0.44394578850383404</v>
      </c>
      <c r="AI19" s="19">
        <v>6053</v>
      </c>
      <c r="AJ19" s="29">
        <f>AI19/SUM(AI18:AI19)</f>
        <v>0.50082740360747968</v>
      </c>
      <c r="AK19" s="19">
        <v>2386</v>
      </c>
      <c r="AL19" s="29">
        <f>AK19/SUM(AK18:AK19)</f>
        <v>0.45352594563771148</v>
      </c>
      <c r="AM19" s="19">
        <v>3835</v>
      </c>
      <c r="AN19" s="29">
        <f>AM19/SUM(AM18:AM19)</f>
        <v>0.36617970018141888</v>
      </c>
      <c r="AO19" s="30">
        <v>2663</v>
      </c>
      <c r="AP19" s="62">
        <f>AO19/SUM(AO18:AO19)</f>
        <v>0.4570889117748026</v>
      </c>
    </row>
    <row r="20" spans="1:42" s="6" customFormat="1" ht="18" customHeight="1" x14ac:dyDescent="0.25">
      <c r="A20" s="90">
        <v>2014</v>
      </c>
      <c r="B20" s="73" t="s">
        <v>19</v>
      </c>
      <c r="C20" s="23">
        <f t="shared" si="18"/>
        <v>52594</v>
      </c>
      <c r="D20" s="24">
        <f>C20/SUM(C20:C21)</f>
        <v>0.57678978768204947</v>
      </c>
      <c r="E20" s="23">
        <f t="shared" si="19"/>
        <v>32333</v>
      </c>
      <c r="F20" s="24">
        <f>E20/SUM(E20:E21)</f>
        <v>0.58623127968959643</v>
      </c>
      <c r="G20" s="25">
        <v>838</v>
      </c>
      <c r="H20" s="26">
        <f>G20/SUM(G20:G21)</f>
        <v>0.52276980661260142</v>
      </c>
      <c r="I20" s="25">
        <v>2846</v>
      </c>
      <c r="J20" s="26">
        <f>I20/SUM(I20:I21)</f>
        <v>0.69840490797546018</v>
      </c>
      <c r="K20" s="25">
        <v>4789</v>
      </c>
      <c r="L20" s="26">
        <f>K20/SUM(K20:K21)</f>
        <v>0.5840243902439024</v>
      </c>
      <c r="M20" s="25">
        <v>3220</v>
      </c>
      <c r="N20" s="26">
        <f>M20/SUM(M20:M21)</f>
        <v>0.60915626182368521</v>
      </c>
      <c r="O20" s="25">
        <v>3866</v>
      </c>
      <c r="P20" s="26">
        <f>O20/SUM(O20:O21)</f>
        <v>0.52958904109589044</v>
      </c>
      <c r="Q20" s="25">
        <v>1762</v>
      </c>
      <c r="R20" s="26">
        <f>Q20/SUM(Q20:Q21)</f>
        <v>0.58635607321131444</v>
      </c>
      <c r="S20" s="25">
        <v>4078</v>
      </c>
      <c r="T20" s="26">
        <f>S20/SUM(S20:S21)</f>
        <v>0.57420444945085891</v>
      </c>
      <c r="U20" s="25">
        <v>1109</v>
      </c>
      <c r="V20" s="26">
        <f>U20/SUM(U20:U21)</f>
        <v>0.68711276332094173</v>
      </c>
      <c r="W20" s="25">
        <v>3652</v>
      </c>
      <c r="X20" s="26">
        <f>W20/SUM(W20:W21)</f>
        <v>0.57394310859657394</v>
      </c>
      <c r="Y20" s="25">
        <v>1149</v>
      </c>
      <c r="Z20" s="26">
        <f>Y20/SUM(Y20:Y21)</f>
        <v>0.61019649495485928</v>
      </c>
      <c r="AA20" s="25">
        <v>2663</v>
      </c>
      <c r="AB20" s="26">
        <f>AA20/SUM(AA20:AA21)</f>
        <v>0.58785871964679914</v>
      </c>
      <c r="AC20" s="25">
        <v>2361</v>
      </c>
      <c r="AD20" s="26">
        <f>AC20/SUM(AC20:AC21)</f>
        <v>0.56308132601955641</v>
      </c>
      <c r="AE20" s="23">
        <v>1300</v>
      </c>
      <c r="AF20" s="24">
        <f>AE20/SUM(AE20:AE21)</f>
        <v>0.67392431311560397</v>
      </c>
      <c r="AG20" s="23">
        <f t="shared" si="20"/>
        <v>18961</v>
      </c>
      <c r="AH20" s="24">
        <f>AG20/SUM(AG20:AG21)</f>
        <v>0.5560247500073312</v>
      </c>
      <c r="AI20" s="25">
        <v>6035</v>
      </c>
      <c r="AJ20" s="26">
        <f>AI20/SUM(AI20:AI21)</f>
        <v>0.50137077344853365</v>
      </c>
      <c r="AK20" s="25">
        <v>2798</v>
      </c>
      <c r="AL20" s="26">
        <f>AK20/SUM(AK20:AK21)</f>
        <v>0.52922262152449406</v>
      </c>
      <c r="AM20" s="25">
        <v>6891</v>
      </c>
      <c r="AN20" s="26">
        <f>AM20/SUM(AM20:AM21)</f>
        <v>0.63658198614318706</v>
      </c>
      <c r="AO20" s="25">
        <v>3237</v>
      </c>
      <c r="AP20" s="61">
        <f>AO20/SUM(AO20:AO21)</f>
        <v>0.54385080645161288</v>
      </c>
    </row>
    <row r="21" spans="1:42" s="6" customFormat="1" ht="18" customHeight="1" x14ac:dyDescent="0.25">
      <c r="A21" s="90"/>
      <c r="B21" s="73" t="s">
        <v>18</v>
      </c>
      <c r="C21" s="23">
        <f t="shared" si="18"/>
        <v>38590</v>
      </c>
      <c r="D21" s="24">
        <f>C21/SUM(C20:C21)</f>
        <v>0.42321021231795053</v>
      </c>
      <c r="E21" s="23">
        <f t="shared" si="19"/>
        <v>22821</v>
      </c>
      <c r="F21" s="24">
        <f>E21/SUM(E20:E21)</f>
        <v>0.41376872031040357</v>
      </c>
      <c r="G21" s="25">
        <v>765</v>
      </c>
      <c r="H21" s="26">
        <f>G21/SUM(G20:G21)</f>
        <v>0.47723019338739864</v>
      </c>
      <c r="I21" s="25">
        <v>1229</v>
      </c>
      <c r="J21" s="26">
        <f>I21/SUM(I20:I21)</f>
        <v>0.30159509202453988</v>
      </c>
      <c r="K21" s="25">
        <v>3411</v>
      </c>
      <c r="L21" s="26">
        <f>K21/SUM(K20:K21)</f>
        <v>0.41597560975609754</v>
      </c>
      <c r="M21" s="25">
        <v>2066</v>
      </c>
      <c r="N21" s="26">
        <f>M21/SUM(M20:M21)</f>
        <v>0.39084373817631479</v>
      </c>
      <c r="O21" s="25">
        <v>3434</v>
      </c>
      <c r="P21" s="26">
        <f>O21/SUM(O20:O21)</f>
        <v>0.47041095890410961</v>
      </c>
      <c r="Q21" s="25">
        <v>1243</v>
      </c>
      <c r="R21" s="26">
        <f>Q21/SUM(Q20:Q21)</f>
        <v>0.4136439267886855</v>
      </c>
      <c r="S21" s="25">
        <v>3024</v>
      </c>
      <c r="T21" s="26">
        <f>S21/SUM(S20:S21)</f>
        <v>0.42579555054914109</v>
      </c>
      <c r="U21" s="25">
        <v>505</v>
      </c>
      <c r="V21" s="26">
        <f>U21/SUM(U20:U21)</f>
        <v>0.31288723667905827</v>
      </c>
      <c r="W21" s="25">
        <v>2711</v>
      </c>
      <c r="X21" s="26">
        <f>W21/SUM(W20:W21)</f>
        <v>0.42605689140342606</v>
      </c>
      <c r="Y21" s="25">
        <v>734</v>
      </c>
      <c r="Z21" s="26">
        <f>Y21/SUM(Y20:Y21)</f>
        <v>0.38980350504514072</v>
      </c>
      <c r="AA21" s="25">
        <v>1867</v>
      </c>
      <c r="AB21" s="26">
        <f>AA21/SUM(AA20:AA21)</f>
        <v>0.41214128035320086</v>
      </c>
      <c r="AC21" s="25">
        <v>1832</v>
      </c>
      <c r="AD21" s="26">
        <f>AC21/SUM(AC20:AC21)</f>
        <v>0.43691867398044359</v>
      </c>
      <c r="AE21" s="23">
        <v>629</v>
      </c>
      <c r="AF21" s="24">
        <f>AE21/SUM(AE20:AE21)</f>
        <v>0.32607568688439609</v>
      </c>
      <c r="AG21" s="23">
        <f t="shared" si="20"/>
        <v>15140</v>
      </c>
      <c r="AH21" s="24">
        <f>AG21/SUM(AG20:AG21)</f>
        <v>0.44397524999266885</v>
      </c>
      <c r="AI21" s="25">
        <v>6002</v>
      </c>
      <c r="AJ21" s="26">
        <f>AI21/SUM(AI20:AI21)</f>
        <v>0.4986292265514663</v>
      </c>
      <c r="AK21" s="25">
        <v>2489</v>
      </c>
      <c r="AL21" s="26">
        <f>AK21/SUM(AK20:AK21)</f>
        <v>0.47077737847550594</v>
      </c>
      <c r="AM21" s="25">
        <v>3934</v>
      </c>
      <c r="AN21" s="26">
        <f>AM21/SUM(AM20:AM21)</f>
        <v>0.36341801385681294</v>
      </c>
      <c r="AO21" s="25">
        <v>2715</v>
      </c>
      <c r="AP21" s="61">
        <f>AO21/SUM(AO20:AO21)</f>
        <v>0.45614919354838712</v>
      </c>
    </row>
    <row r="22" spans="1:42" s="6" customFormat="1" ht="18" customHeight="1" x14ac:dyDescent="0.25">
      <c r="A22" s="89">
        <v>2013</v>
      </c>
      <c r="B22" s="7" t="s">
        <v>19</v>
      </c>
      <c r="C22" s="27">
        <f t="shared" si="18"/>
        <v>53589</v>
      </c>
      <c r="D22" s="28">
        <f>C22/SUM(C22:C23)</f>
        <v>0.57859618436821814</v>
      </c>
      <c r="E22" s="27">
        <f t="shared" si="19"/>
        <v>33400</v>
      </c>
      <c r="F22" s="28">
        <f>E22/SUM(E22:E23)</f>
        <v>0.58620144970777677</v>
      </c>
      <c r="G22" s="19">
        <v>896</v>
      </c>
      <c r="H22" s="29">
        <f>G22/SUM(G22:G23)</f>
        <v>0.52244897959183678</v>
      </c>
      <c r="I22" s="19">
        <v>2939</v>
      </c>
      <c r="J22" s="29">
        <f>I22/SUM(I22:I23)</f>
        <v>0.70513435700575811</v>
      </c>
      <c r="K22" s="19">
        <v>4777</v>
      </c>
      <c r="L22" s="29">
        <f>K22/SUM(K22:K23)</f>
        <v>0.58355729293916447</v>
      </c>
      <c r="M22" s="19">
        <v>3582</v>
      </c>
      <c r="N22" s="29">
        <f>M22/SUM(M22:M23)</f>
        <v>0.61620505762945121</v>
      </c>
      <c r="O22" s="19">
        <v>4007</v>
      </c>
      <c r="P22" s="29">
        <f>O22/SUM(O22:O23)</f>
        <v>0.52925637300224537</v>
      </c>
      <c r="Q22" s="19">
        <v>1629</v>
      </c>
      <c r="R22" s="29">
        <f>Q22/SUM(Q22:Q23)</f>
        <v>0.56172413793103448</v>
      </c>
      <c r="S22" s="19">
        <v>4235</v>
      </c>
      <c r="T22" s="29">
        <f>S22/SUM(S22:S23)</f>
        <v>0.58061420345489445</v>
      </c>
      <c r="U22" s="19">
        <v>1014</v>
      </c>
      <c r="V22" s="29">
        <f>U22/SUM(U22:U23)</f>
        <v>0.6546158812136863</v>
      </c>
      <c r="W22" s="19">
        <v>3774</v>
      </c>
      <c r="X22" s="29">
        <f>W22/SUM(W22:W23)</f>
        <v>0.57565588773642462</v>
      </c>
      <c r="Y22" s="19">
        <v>1184</v>
      </c>
      <c r="Z22" s="29">
        <f>Y22/SUM(Y22:Y23)</f>
        <v>0.61378952825298083</v>
      </c>
      <c r="AA22" s="19">
        <v>2805</v>
      </c>
      <c r="AB22" s="29">
        <f>AA22/SUM(AA22:AA23)</f>
        <v>0.59065066329753635</v>
      </c>
      <c r="AC22" s="19">
        <v>2558</v>
      </c>
      <c r="AD22" s="29">
        <f>AC22/SUM(AC22:AC23)</f>
        <v>0.56256872663294477</v>
      </c>
      <c r="AE22" s="27">
        <v>1038</v>
      </c>
      <c r="AF22" s="28">
        <f>AE22/SUM(AE22:AE23)</f>
        <v>0.65696202531645564</v>
      </c>
      <c r="AG22" s="27">
        <f t="shared" si="20"/>
        <v>19151</v>
      </c>
      <c r="AH22" s="28">
        <f>AG22/SUM(AG22:AG23)</f>
        <v>0.56223944571663442</v>
      </c>
      <c r="AI22" s="19">
        <v>6037</v>
      </c>
      <c r="AJ22" s="29">
        <f>AI22/SUM(AI22:AI23)</f>
        <v>0.50880741677201857</v>
      </c>
      <c r="AK22" s="19">
        <v>2924</v>
      </c>
      <c r="AL22" s="29">
        <f>AK22/SUM(AK22:AK23)</f>
        <v>0.54470938897168408</v>
      </c>
      <c r="AM22" s="19">
        <v>6917</v>
      </c>
      <c r="AN22" s="29">
        <f>AM22/SUM(AM22:AM23)</f>
        <v>0.64022584228063684</v>
      </c>
      <c r="AO22" s="19">
        <v>3273</v>
      </c>
      <c r="AP22" s="62">
        <f>AO22/SUM(AO22:AO23)</f>
        <v>0.54323651452282162</v>
      </c>
    </row>
    <row r="23" spans="1:42" s="6" customFormat="1" ht="18" customHeight="1" x14ac:dyDescent="0.25">
      <c r="A23" s="89"/>
      <c r="B23" s="7" t="s">
        <v>18</v>
      </c>
      <c r="C23" s="27">
        <f t="shared" si="18"/>
        <v>39030</v>
      </c>
      <c r="D23" s="28">
        <f>C23/SUM(C22:C23)</f>
        <v>0.42140381563178181</v>
      </c>
      <c r="E23" s="27">
        <f t="shared" si="19"/>
        <v>23577</v>
      </c>
      <c r="F23" s="28">
        <f>E23/SUM(E22:E23)</f>
        <v>0.41379855029222318</v>
      </c>
      <c r="G23" s="19">
        <v>819</v>
      </c>
      <c r="H23" s="29">
        <f>G23/SUM(G22:G23)</f>
        <v>0.47755102040816327</v>
      </c>
      <c r="I23" s="19">
        <v>1229</v>
      </c>
      <c r="J23" s="29">
        <f>I23/SUM(I22:I23)</f>
        <v>0.29486564299424184</v>
      </c>
      <c r="K23" s="19">
        <v>3409</v>
      </c>
      <c r="L23" s="29">
        <f>K23/SUM(K22:K23)</f>
        <v>0.41644270706083558</v>
      </c>
      <c r="M23" s="19">
        <v>2231</v>
      </c>
      <c r="N23" s="29">
        <f>M23/SUM(M22:M23)</f>
        <v>0.38379494237054879</v>
      </c>
      <c r="O23" s="19">
        <v>3564</v>
      </c>
      <c r="P23" s="29">
        <f>O23/SUM(O22:O23)</f>
        <v>0.47074362699775457</v>
      </c>
      <c r="Q23" s="19">
        <v>1271</v>
      </c>
      <c r="R23" s="29">
        <f>Q23/SUM(Q22:Q23)</f>
        <v>0.43827586206896552</v>
      </c>
      <c r="S23" s="19">
        <v>3059</v>
      </c>
      <c r="T23" s="29">
        <f>S23/SUM(S22:S23)</f>
        <v>0.41938579654510555</v>
      </c>
      <c r="U23" s="19">
        <v>535</v>
      </c>
      <c r="V23" s="29">
        <f>U23/SUM(U22:U23)</f>
        <v>0.34538411878631375</v>
      </c>
      <c r="W23" s="19">
        <v>2782</v>
      </c>
      <c r="X23" s="29">
        <f>W23/SUM(W22:W23)</f>
        <v>0.42434411226357532</v>
      </c>
      <c r="Y23" s="19">
        <v>745</v>
      </c>
      <c r="Z23" s="29">
        <f>Y23/SUM(Y22:Y23)</f>
        <v>0.38621047174701917</v>
      </c>
      <c r="AA23" s="19">
        <v>1944</v>
      </c>
      <c r="AB23" s="29">
        <f>AA23/SUM(AA22:AA23)</f>
        <v>0.40934933670246365</v>
      </c>
      <c r="AC23" s="19">
        <v>1989</v>
      </c>
      <c r="AD23" s="29">
        <f>AC23/SUM(AC22:AC23)</f>
        <v>0.43743127336705523</v>
      </c>
      <c r="AE23" s="27">
        <v>542</v>
      </c>
      <c r="AF23" s="28">
        <f>AE23/SUM(AE22:AE23)</f>
        <v>0.3430379746835443</v>
      </c>
      <c r="AG23" s="27">
        <f t="shared" si="20"/>
        <v>14911</v>
      </c>
      <c r="AH23" s="28">
        <f>AG23/SUM(AG22:AG23)</f>
        <v>0.43776055428336563</v>
      </c>
      <c r="AI23" s="19">
        <v>5828</v>
      </c>
      <c r="AJ23" s="29">
        <f>AI23/SUM(AI22:AI23)</f>
        <v>0.49119258322798148</v>
      </c>
      <c r="AK23" s="19">
        <v>2444</v>
      </c>
      <c r="AL23" s="29">
        <f>AK23/SUM(AK22:AK23)</f>
        <v>0.45529061102831597</v>
      </c>
      <c r="AM23" s="19">
        <v>3887</v>
      </c>
      <c r="AN23" s="29">
        <f>AM23/SUM(AM22:AM23)</f>
        <v>0.35977415771936322</v>
      </c>
      <c r="AO23" s="19">
        <v>2752</v>
      </c>
      <c r="AP23" s="62">
        <f>AO23/SUM(AO22:AO23)</f>
        <v>0.45676348547717843</v>
      </c>
    </row>
    <row r="24" spans="1:42" s="6" customFormat="1" ht="18" customHeight="1" x14ac:dyDescent="0.25">
      <c r="A24" s="90">
        <v>2012</v>
      </c>
      <c r="B24" s="73" t="s">
        <v>19</v>
      </c>
      <c r="C24" s="23">
        <f t="shared" si="18"/>
        <v>55303</v>
      </c>
      <c r="D24" s="24">
        <f>C24/SUM(C24:C25)</f>
        <v>0.58400566021796063</v>
      </c>
      <c r="E24" s="23">
        <f t="shared" si="19"/>
        <v>34525</v>
      </c>
      <c r="F24" s="24">
        <f>E24/SUM(E24:E25)</f>
        <v>0.59292780105791032</v>
      </c>
      <c r="G24" s="25">
        <v>902</v>
      </c>
      <c r="H24" s="26">
        <f>G24/SUM(G24:G25)</f>
        <v>0.53915122534369397</v>
      </c>
      <c r="I24" s="25">
        <v>3136</v>
      </c>
      <c r="J24" s="26">
        <f>I24/SUM(I24:I25)</f>
        <v>0.70870056497175138</v>
      </c>
      <c r="K24" s="25">
        <v>4746</v>
      </c>
      <c r="L24" s="26">
        <f>K24/SUM(K24:K25)</f>
        <v>0.59503510531594783</v>
      </c>
      <c r="M24" s="25">
        <v>3802</v>
      </c>
      <c r="N24" s="26">
        <f>M24/SUM(M24:M25)</f>
        <v>0.62563765015632711</v>
      </c>
      <c r="O24" s="25">
        <v>4053</v>
      </c>
      <c r="P24" s="26">
        <f>O24/SUM(O24:O25)</f>
        <v>0.52691107644305768</v>
      </c>
      <c r="Q24" s="25">
        <v>1679</v>
      </c>
      <c r="R24" s="26">
        <f>Q24/SUM(Q24:Q25)</f>
        <v>0.57245141493351515</v>
      </c>
      <c r="S24" s="25">
        <v>4330</v>
      </c>
      <c r="T24" s="26">
        <f>S24/SUM(S24:S25)</f>
        <v>0.58363660870737299</v>
      </c>
      <c r="U24" s="25">
        <v>932</v>
      </c>
      <c r="V24" s="26">
        <f>U24/SUM(U24:U25)</f>
        <v>0.65495432185523539</v>
      </c>
      <c r="W24" s="25">
        <v>3993</v>
      </c>
      <c r="X24" s="26">
        <f>W24/SUM(W24:W25)</f>
        <v>0.58634361233480181</v>
      </c>
      <c r="Y24" s="25">
        <v>1321</v>
      </c>
      <c r="Z24" s="26">
        <f>Y24/SUM(Y24:Y25)</f>
        <v>0.63326941514860979</v>
      </c>
      <c r="AA24" s="25">
        <v>2921</v>
      </c>
      <c r="AB24" s="26">
        <f>AA24/SUM(AA24:AA25)</f>
        <v>0.58654618473895581</v>
      </c>
      <c r="AC24" s="25">
        <v>2710</v>
      </c>
      <c r="AD24" s="26">
        <f>AC24/SUM(AC24:AC25)</f>
        <v>0.572454583861428</v>
      </c>
      <c r="AE24" s="23">
        <v>1105</v>
      </c>
      <c r="AF24" s="24">
        <f>AE24/SUM(AE24:AE25)</f>
        <v>0.67214111922141118</v>
      </c>
      <c r="AG24" s="23">
        <f t="shared" si="20"/>
        <v>19673</v>
      </c>
      <c r="AH24" s="24">
        <f>AG24/SUM(AG24:AG25)</f>
        <v>0.56492648747989893</v>
      </c>
      <c r="AI24" s="25">
        <v>6172</v>
      </c>
      <c r="AJ24" s="26">
        <f>AI24/SUM(AI24:AI25)</f>
        <v>0.51046232735092212</v>
      </c>
      <c r="AK24" s="25">
        <v>2980</v>
      </c>
      <c r="AL24" s="26">
        <f>AK24/SUM(AK24:AK25)</f>
        <v>0.54779411764705888</v>
      </c>
      <c r="AM24" s="25">
        <v>7090</v>
      </c>
      <c r="AN24" s="26">
        <f>AM24/SUM(AM24:AM25)</f>
        <v>0.63776198614734192</v>
      </c>
      <c r="AO24" s="25">
        <v>3431</v>
      </c>
      <c r="AP24" s="61">
        <f>AO24/SUM(AO24:AO25)</f>
        <v>0.55553756476683935</v>
      </c>
    </row>
    <row r="25" spans="1:42" s="6" customFormat="1" ht="18" customHeight="1" x14ac:dyDescent="0.25">
      <c r="A25" s="90"/>
      <c r="B25" s="73" t="s">
        <v>18</v>
      </c>
      <c r="C25" s="23">
        <f t="shared" si="18"/>
        <v>39393</v>
      </c>
      <c r="D25" s="24">
        <f>C25/SUM(C24:C25)</f>
        <v>0.41599433978203937</v>
      </c>
      <c r="E25" s="23">
        <f t="shared" si="19"/>
        <v>23703</v>
      </c>
      <c r="F25" s="24">
        <f>E25/SUM(E24:E25)</f>
        <v>0.40707219894208974</v>
      </c>
      <c r="G25" s="25">
        <v>771</v>
      </c>
      <c r="H25" s="26">
        <f>G25/SUM(G24:G25)</f>
        <v>0.46084877465630603</v>
      </c>
      <c r="I25" s="25">
        <v>1289</v>
      </c>
      <c r="J25" s="26">
        <f>I25/SUM(I24:I25)</f>
        <v>0.29129943502824857</v>
      </c>
      <c r="K25" s="25">
        <v>3230</v>
      </c>
      <c r="L25" s="26">
        <f>K25/SUM(K24:K25)</f>
        <v>0.40496489468405217</v>
      </c>
      <c r="M25" s="25">
        <v>2275</v>
      </c>
      <c r="N25" s="26">
        <f>M25/SUM(M24:M25)</f>
        <v>0.37436234984367289</v>
      </c>
      <c r="O25" s="25">
        <v>3639</v>
      </c>
      <c r="P25" s="26">
        <f>O25/SUM(O24:O25)</f>
        <v>0.47308892355694226</v>
      </c>
      <c r="Q25" s="25">
        <v>1254</v>
      </c>
      <c r="R25" s="26">
        <f>Q25/SUM(Q24:Q25)</f>
        <v>0.42754858506648485</v>
      </c>
      <c r="S25" s="25">
        <v>3089</v>
      </c>
      <c r="T25" s="26">
        <f>S25/SUM(S24:S25)</f>
        <v>0.41636339129262706</v>
      </c>
      <c r="U25" s="25">
        <v>491</v>
      </c>
      <c r="V25" s="26">
        <f>U25/SUM(U24:U25)</f>
        <v>0.34504567814476456</v>
      </c>
      <c r="W25" s="25">
        <v>2817</v>
      </c>
      <c r="X25" s="26">
        <f>W25/SUM(W24:W25)</f>
        <v>0.41365638766519824</v>
      </c>
      <c r="Y25" s="25">
        <v>765</v>
      </c>
      <c r="Z25" s="26">
        <f>Y25/SUM(Y24:Y25)</f>
        <v>0.36673058485139021</v>
      </c>
      <c r="AA25" s="25">
        <v>2059</v>
      </c>
      <c r="AB25" s="26">
        <f>AA25/SUM(AA24:AA25)</f>
        <v>0.41345381526104419</v>
      </c>
      <c r="AC25" s="25">
        <v>2024</v>
      </c>
      <c r="AD25" s="26">
        <f>AC25/SUM(AC24:AC25)</f>
        <v>0.42754541613857205</v>
      </c>
      <c r="AE25" s="23">
        <v>539</v>
      </c>
      <c r="AF25" s="24">
        <f>AE25/SUM(AE24:AE25)</f>
        <v>0.32785888077858882</v>
      </c>
      <c r="AG25" s="23">
        <f t="shared" si="20"/>
        <v>15151</v>
      </c>
      <c r="AH25" s="24">
        <f>AG25/SUM(AG24:AG25)</f>
        <v>0.43507351252010107</v>
      </c>
      <c r="AI25" s="25">
        <v>5919</v>
      </c>
      <c r="AJ25" s="26">
        <f>AI25/SUM(AI24:AI25)</f>
        <v>0.48953767264907783</v>
      </c>
      <c r="AK25" s="25">
        <v>2460</v>
      </c>
      <c r="AL25" s="26">
        <f>AK25/SUM(AK24:AK25)</f>
        <v>0.45220588235294118</v>
      </c>
      <c r="AM25" s="25">
        <v>4027</v>
      </c>
      <c r="AN25" s="26">
        <f>AM25/SUM(AM24:AM25)</f>
        <v>0.36223801385265808</v>
      </c>
      <c r="AO25" s="25">
        <v>2745</v>
      </c>
      <c r="AP25" s="61">
        <f>AO25/SUM(AO24:AO25)</f>
        <v>0.44446243523316065</v>
      </c>
    </row>
    <row r="26" spans="1:42" s="6" customFormat="1" ht="18" customHeight="1" x14ac:dyDescent="0.25">
      <c r="A26" s="89">
        <v>2011</v>
      </c>
      <c r="B26" s="7" t="s">
        <v>19</v>
      </c>
      <c r="C26" s="27">
        <f t="shared" si="18"/>
        <v>56098</v>
      </c>
      <c r="D26" s="28">
        <f>C26/SUM(C26:C27)</f>
        <v>0.58458556511952653</v>
      </c>
      <c r="E26" s="27">
        <f t="shared" si="19"/>
        <v>34314</v>
      </c>
      <c r="F26" s="28">
        <f>E26/SUM(E26:E27)</f>
        <v>0.5949648021638867</v>
      </c>
      <c r="G26" s="19">
        <v>912</v>
      </c>
      <c r="H26" s="29">
        <f>G26/SUM(G26:G27)</f>
        <v>0.54060462359217543</v>
      </c>
      <c r="I26" s="19">
        <v>3178</v>
      </c>
      <c r="J26" s="29">
        <f>I26/SUM(I26:I27)</f>
        <v>0.70434397163120566</v>
      </c>
      <c r="K26" s="19">
        <v>4316</v>
      </c>
      <c r="L26" s="29">
        <f>K26/SUM(K26:K27)</f>
        <v>0.59440848367993393</v>
      </c>
      <c r="M26" s="19">
        <v>3759</v>
      </c>
      <c r="N26" s="29">
        <f>M26/SUM(M26:M27)</f>
        <v>0.62912133891213384</v>
      </c>
      <c r="O26" s="19">
        <v>3974</v>
      </c>
      <c r="P26" s="29">
        <f>O26/SUM(O26:O27)</f>
        <v>0.52993732497666357</v>
      </c>
      <c r="Q26" s="19">
        <v>1702</v>
      </c>
      <c r="R26" s="29">
        <f>Q26/SUM(Q26:Q27)</f>
        <v>0.59179415855354656</v>
      </c>
      <c r="S26" s="19">
        <v>4216</v>
      </c>
      <c r="T26" s="29">
        <f>S26/SUM(S26:S27)</f>
        <v>0.5727482678983834</v>
      </c>
      <c r="U26" s="19">
        <v>1144</v>
      </c>
      <c r="V26" s="29">
        <f>U26/SUM(U26:U27)</f>
        <v>0.67254556143445032</v>
      </c>
      <c r="W26" s="19">
        <v>4049</v>
      </c>
      <c r="X26" s="29">
        <f>W26/SUM(W26:W27)</f>
        <v>0.59482885265168206</v>
      </c>
      <c r="Y26" s="19">
        <v>1394</v>
      </c>
      <c r="Z26" s="29">
        <f>Y26/SUM(Y26:Y27)</f>
        <v>0.6634935744883389</v>
      </c>
      <c r="AA26" s="19">
        <v>2980</v>
      </c>
      <c r="AB26" s="29">
        <f>AA26/SUM(AA26:AA27)</f>
        <v>0.57819169577027552</v>
      </c>
      <c r="AC26" s="19">
        <v>2690</v>
      </c>
      <c r="AD26" s="29">
        <f>AC26/SUM(AC26:AC27)</f>
        <v>0.5675105485232067</v>
      </c>
      <c r="AE26" s="27">
        <v>1446</v>
      </c>
      <c r="AF26" s="28">
        <f>AE26/SUM(AE26:AE27)</f>
        <v>0.6452476572958501</v>
      </c>
      <c r="AG26" s="27">
        <f t="shared" si="20"/>
        <v>20338</v>
      </c>
      <c r="AH26" s="28">
        <f>AG26/SUM(AG26:AG27)</f>
        <v>0.56420783976475153</v>
      </c>
      <c r="AI26" s="19">
        <v>6425</v>
      </c>
      <c r="AJ26" s="29">
        <f>AI26/SUM(AI26:AI27)</f>
        <v>0.51313792828048876</v>
      </c>
      <c r="AK26" s="19">
        <v>3010</v>
      </c>
      <c r="AL26" s="29">
        <f>AK26/SUM(AK26:AK27)</f>
        <v>0.53884711779448624</v>
      </c>
      <c r="AM26" s="19">
        <v>7367</v>
      </c>
      <c r="AN26" s="29">
        <f>AM26/SUM(AM26:AM27)</f>
        <v>0.63877568715858835</v>
      </c>
      <c r="AO26" s="19">
        <v>3536</v>
      </c>
      <c r="AP26" s="62">
        <f>AO26/SUM(AO26:AO27)</f>
        <v>0.55189636335258307</v>
      </c>
    </row>
    <row r="27" spans="1:42" s="6" customFormat="1" ht="18" customHeight="1" x14ac:dyDescent="0.25">
      <c r="A27" s="89"/>
      <c r="B27" s="7" t="s">
        <v>18</v>
      </c>
      <c r="C27" s="27">
        <f t="shared" si="18"/>
        <v>39864</v>
      </c>
      <c r="D27" s="28">
        <f>C27/SUM(C26:C27)</f>
        <v>0.41541443488047353</v>
      </c>
      <c r="E27" s="27">
        <f t="shared" si="19"/>
        <v>23360</v>
      </c>
      <c r="F27" s="28">
        <f>E27/SUM(E26:E27)</f>
        <v>0.4050351978361133</v>
      </c>
      <c r="G27" s="19">
        <v>775</v>
      </c>
      <c r="H27" s="29">
        <f>G27/SUM(G26:G27)</f>
        <v>0.45939537640782452</v>
      </c>
      <c r="I27" s="19">
        <v>1334</v>
      </c>
      <c r="J27" s="29">
        <f>I27/SUM(I26:I27)</f>
        <v>0.29565602836879434</v>
      </c>
      <c r="K27" s="19">
        <v>2945</v>
      </c>
      <c r="L27" s="29">
        <f>K27/SUM(K26:K27)</f>
        <v>0.40559151632006613</v>
      </c>
      <c r="M27" s="19">
        <v>2216</v>
      </c>
      <c r="N27" s="29">
        <f>M27/SUM(M26:M27)</f>
        <v>0.3708786610878661</v>
      </c>
      <c r="O27" s="19">
        <v>3525</v>
      </c>
      <c r="P27" s="29">
        <f>O27/SUM(O26:O27)</f>
        <v>0.47006267502333643</v>
      </c>
      <c r="Q27" s="19">
        <v>1174</v>
      </c>
      <c r="R27" s="29">
        <f>Q27/SUM(Q26:Q27)</f>
        <v>0.40820584144645339</v>
      </c>
      <c r="S27" s="19">
        <v>3145</v>
      </c>
      <c r="T27" s="29">
        <f>S27/SUM(S26:S27)</f>
        <v>0.42725173210161665</v>
      </c>
      <c r="U27" s="19">
        <v>557</v>
      </c>
      <c r="V27" s="29">
        <f>U27/SUM(U26:U27)</f>
        <v>0.32745443856554968</v>
      </c>
      <c r="W27" s="19">
        <v>2758</v>
      </c>
      <c r="X27" s="29">
        <f>W27/SUM(W26:W27)</f>
        <v>0.40517114734831788</v>
      </c>
      <c r="Y27" s="19">
        <v>707</v>
      </c>
      <c r="Z27" s="29">
        <f>Y27/SUM(Y26:Y27)</f>
        <v>0.3365064255116611</v>
      </c>
      <c r="AA27" s="19">
        <v>2174</v>
      </c>
      <c r="AB27" s="29">
        <f>AA27/SUM(AA26:AA27)</f>
        <v>0.42180830422972448</v>
      </c>
      <c r="AC27" s="19">
        <v>2050</v>
      </c>
      <c r="AD27" s="29">
        <f>AC27/SUM(AC26:AC27)</f>
        <v>0.43248945147679324</v>
      </c>
      <c r="AE27" s="27">
        <v>795</v>
      </c>
      <c r="AF27" s="28">
        <f>AE27/SUM(AE26:AE27)</f>
        <v>0.35475234270414996</v>
      </c>
      <c r="AG27" s="27">
        <f t="shared" si="20"/>
        <v>15709</v>
      </c>
      <c r="AH27" s="28">
        <f>AG27/SUM(AG26:AG27)</f>
        <v>0.43579216023524842</v>
      </c>
      <c r="AI27" s="19">
        <v>6096</v>
      </c>
      <c r="AJ27" s="29">
        <f>AI27/SUM(AI26:AI27)</f>
        <v>0.48686207171951124</v>
      </c>
      <c r="AK27" s="19">
        <v>2576</v>
      </c>
      <c r="AL27" s="29">
        <f>AK27/SUM(AK26:AK27)</f>
        <v>0.46115288220551376</v>
      </c>
      <c r="AM27" s="19">
        <v>4166</v>
      </c>
      <c r="AN27" s="29">
        <f>AM27/SUM(AM26:AM27)</f>
        <v>0.3612243128414116</v>
      </c>
      <c r="AO27" s="19">
        <v>2871</v>
      </c>
      <c r="AP27" s="62">
        <f>AO27/SUM(AO26:AO27)</f>
        <v>0.44810363664741687</v>
      </c>
    </row>
    <row r="28" spans="1:42" x14ac:dyDescent="0.25">
      <c r="A28" s="90">
        <v>2010</v>
      </c>
      <c r="B28" s="73" t="s">
        <v>19</v>
      </c>
      <c r="C28" s="23">
        <f t="shared" si="18"/>
        <v>57067</v>
      </c>
      <c r="D28" s="24">
        <f>C28/SUM(C28:C29)</f>
        <v>0.58735076163030053</v>
      </c>
      <c r="E28" s="23">
        <f t="shared" si="19"/>
        <v>34715</v>
      </c>
      <c r="F28" s="24">
        <f>E28/SUM(E28:E29)</f>
        <v>0.59593497330609579</v>
      </c>
      <c r="G28" s="25">
        <v>1019</v>
      </c>
      <c r="H28" s="26">
        <f>G28/SUM(G28:G29)</f>
        <v>0.55501089324618735</v>
      </c>
      <c r="I28" s="25">
        <v>3208</v>
      </c>
      <c r="J28" s="26">
        <f>I28/SUM(I28:I29)</f>
        <v>0.71004869411243909</v>
      </c>
      <c r="K28" s="25">
        <v>4397</v>
      </c>
      <c r="L28" s="26">
        <f>K28/SUM(K28:K29)</f>
        <v>0.60002729257641918</v>
      </c>
      <c r="M28" s="25">
        <v>3861</v>
      </c>
      <c r="N28" s="26">
        <f>M28/SUM(M28:M29)</f>
        <v>0.62304340810069392</v>
      </c>
      <c r="O28" s="25">
        <v>3988</v>
      </c>
      <c r="P28" s="26">
        <f>O28/SUM(O28:O29)</f>
        <v>0.52891246684350135</v>
      </c>
      <c r="Q28" s="25">
        <v>1711</v>
      </c>
      <c r="R28" s="26">
        <f>Q28/SUM(Q28:Q29)</f>
        <v>0.57960704607046065</v>
      </c>
      <c r="S28" s="25">
        <v>4096</v>
      </c>
      <c r="T28" s="26">
        <f>S28/SUM(S28:S29)</f>
        <v>0.56928422515635857</v>
      </c>
      <c r="U28" s="25">
        <v>1263</v>
      </c>
      <c r="V28" s="26">
        <f>U28/SUM(U28:U29)</f>
        <v>0.68941048034934493</v>
      </c>
      <c r="W28" s="25">
        <v>4003</v>
      </c>
      <c r="X28" s="26">
        <f>W28/SUM(W28:W29)</f>
        <v>0.59391691394658752</v>
      </c>
      <c r="Y28" s="25">
        <v>1510</v>
      </c>
      <c r="Z28" s="26">
        <f>Y28/SUM(Y28:Y29)</f>
        <v>0.659965034965035</v>
      </c>
      <c r="AA28" s="25">
        <v>2981</v>
      </c>
      <c r="AB28" s="26">
        <f>AA28/SUM(AA28:AA29)</f>
        <v>0.57760124006975389</v>
      </c>
      <c r="AC28" s="25">
        <v>2678</v>
      </c>
      <c r="AD28" s="26">
        <f>AC28/SUM(AC28:AC29)</f>
        <v>0.57393913416202313</v>
      </c>
      <c r="AE28" s="23">
        <v>1477</v>
      </c>
      <c r="AF28" s="24">
        <f>AE28/SUM(AE28:AE29)</f>
        <v>0.6483757682177349</v>
      </c>
      <c r="AG28" s="23">
        <f t="shared" si="20"/>
        <v>20875</v>
      </c>
      <c r="AH28" s="24">
        <f>AG28/SUM(AG28:AG29)</f>
        <v>0.56990362827268015</v>
      </c>
      <c r="AI28" s="25">
        <v>6427</v>
      </c>
      <c r="AJ28" s="26">
        <f>AI28/SUM(AI28:AI29)</f>
        <v>0.51510779834896214</v>
      </c>
      <c r="AK28" s="25">
        <v>3039</v>
      </c>
      <c r="AL28" s="26">
        <f>AK28/SUM(AK28:AK29)</f>
        <v>0.54209775240813418</v>
      </c>
      <c r="AM28" s="25">
        <v>7796</v>
      </c>
      <c r="AN28" s="26">
        <f>AM28/SUM(AM28:AM29)</f>
        <v>0.65162153126044797</v>
      </c>
      <c r="AO28" s="25">
        <v>3613</v>
      </c>
      <c r="AP28" s="61">
        <f>AO28/SUM(AO28:AO29)</f>
        <v>0.5489213005165603</v>
      </c>
    </row>
    <row r="29" spans="1:42" x14ac:dyDescent="0.25">
      <c r="A29" s="95"/>
      <c r="B29" s="75" t="s">
        <v>18</v>
      </c>
      <c r="C29" s="63">
        <f t="shared" si="18"/>
        <v>40093</v>
      </c>
      <c r="D29" s="64">
        <f>C29/SUM(C28:C29)</f>
        <v>0.41264923836969947</v>
      </c>
      <c r="E29" s="63">
        <f t="shared" si="19"/>
        <v>23538</v>
      </c>
      <c r="F29" s="64">
        <f>E29/SUM(E28:E29)</f>
        <v>0.40406502669390415</v>
      </c>
      <c r="G29" s="65">
        <v>817</v>
      </c>
      <c r="H29" s="66">
        <f>G29/SUM(G28:G29)</f>
        <v>0.44498910675381265</v>
      </c>
      <c r="I29" s="65">
        <v>1310</v>
      </c>
      <c r="J29" s="66">
        <f>I29/SUM(I28:I29)</f>
        <v>0.28995130588756085</v>
      </c>
      <c r="K29" s="65">
        <v>2931</v>
      </c>
      <c r="L29" s="66">
        <f>K29/SUM(K28:K29)</f>
        <v>0.39997270742358076</v>
      </c>
      <c r="M29" s="65">
        <v>2336</v>
      </c>
      <c r="N29" s="66">
        <f>M29/SUM(M28:M29)</f>
        <v>0.37695659189930614</v>
      </c>
      <c r="O29" s="65">
        <v>3552</v>
      </c>
      <c r="P29" s="66">
        <f>O29/SUM(O28:O29)</f>
        <v>0.47108753315649865</v>
      </c>
      <c r="Q29" s="65">
        <v>1241</v>
      </c>
      <c r="R29" s="66">
        <f>Q29/SUM(Q28:Q29)</f>
        <v>0.42039295392953929</v>
      </c>
      <c r="S29" s="65">
        <v>3099</v>
      </c>
      <c r="T29" s="66">
        <f>S29/SUM(S28:S29)</f>
        <v>0.43071577484364143</v>
      </c>
      <c r="U29" s="65">
        <v>569</v>
      </c>
      <c r="V29" s="66">
        <f>U29/SUM(U28:U29)</f>
        <v>0.31058951965065501</v>
      </c>
      <c r="W29" s="65">
        <v>2737</v>
      </c>
      <c r="X29" s="66">
        <f>W29/SUM(W28:W29)</f>
        <v>0.40608308605341248</v>
      </c>
      <c r="Y29" s="65">
        <v>778</v>
      </c>
      <c r="Z29" s="66">
        <f>Y29/SUM(Y28:Y29)</f>
        <v>0.34003496503496505</v>
      </c>
      <c r="AA29" s="65">
        <v>2180</v>
      </c>
      <c r="AB29" s="66">
        <f>AA29/SUM(AA28:AA29)</f>
        <v>0.42239875993024606</v>
      </c>
      <c r="AC29" s="65">
        <v>1988</v>
      </c>
      <c r="AD29" s="66">
        <f>AC29/SUM(AC28:AC29)</f>
        <v>0.42606086583797687</v>
      </c>
      <c r="AE29" s="63">
        <v>801</v>
      </c>
      <c r="AF29" s="64">
        <f>AE29/SUM(AE28:AE29)</f>
        <v>0.35162423178226515</v>
      </c>
      <c r="AG29" s="63">
        <f t="shared" si="20"/>
        <v>15754</v>
      </c>
      <c r="AH29" s="64">
        <f>AG29/SUM(AG28:AG29)</f>
        <v>0.4300963717273199</v>
      </c>
      <c r="AI29" s="65">
        <v>6050</v>
      </c>
      <c r="AJ29" s="66">
        <f>AI29/SUM(AI28:AI29)</f>
        <v>0.48489220165103791</v>
      </c>
      <c r="AK29" s="65">
        <v>2567</v>
      </c>
      <c r="AL29" s="66">
        <f>AK29/SUM(AK28:AK29)</f>
        <v>0.45790224759186587</v>
      </c>
      <c r="AM29" s="65">
        <v>4168</v>
      </c>
      <c r="AN29" s="66">
        <f>AM29/SUM(AM28:AM29)</f>
        <v>0.34837846873955197</v>
      </c>
      <c r="AO29" s="65">
        <v>2969</v>
      </c>
      <c r="AP29" s="67">
        <f>AO29/SUM(AO28:AO29)</f>
        <v>0.4510786994834397</v>
      </c>
    </row>
    <row r="30" spans="1:42" x14ac:dyDescent="0.25">
      <c r="A30" s="3"/>
      <c r="C30" s="31"/>
      <c r="D30" s="32"/>
      <c r="E30" s="31"/>
      <c r="F30" s="33"/>
      <c r="H30" s="35"/>
      <c r="J30" s="36"/>
      <c r="L30" s="36"/>
      <c r="N30" s="36"/>
      <c r="P30" s="36"/>
      <c r="R30" s="36"/>
      <c r="T30" s="36"/>
      <c r="V30" s="36"/>
      <c r="X30" s="36"/>
      <c r="Z30" s="36"/>
      <c r="AB30" s="36"/>
      <c r="AD30" s="36"/>
      <c r="AF30" s="33"/>
      <c r="AG30" s="31"/>
      <c r="AH30" s="33"/>
      <c r="AJ30" s="36"/>
      <c r="AL30" s="36"/>
      <c r="AN30" s="36"/>
      <c r="AP30" s="36"/>
    </row>
    <row r="32" spans="1:42" x14ac:dyDescent="0.25">
      <c r="A32" t="s">
        <v>23</v>
      </c>
      <c r="G32" s="37"/>
      <c r="I32" s="37"/>
      <c r="K32" s="37"/>
      <c r="M32" s="37"/>
      <c r="O32" s="37"/>
      <c r="Q32" s="37"/>
      <c r="S32" s="37"/>
      <c r="U32" s="37"/>
      <c r="W32" s="37"/>
      <c r="Y32" s="37"/>
      <c r="AA32" s="37"/>
      <c r="AC32" s="37"/>
      <c r="AE32" s="47"/>
      <c r="AI32" s="37"/>
      <c r="AK32" s="37"/>
      <c r="AM32" s="37"/>
      <c r="AO32" s="37"/>
    </row>
    <row r="33" spans="1:41" x14ac:dyDescent="0.25">
      <c r="A33" t="s">
        <v>27</v>
      </c>
      <c r="G33" s="37"/>
      <c r="I33" s="37"/>
      <c r="K33" s="37"/>
      <c r="M33" s="37"/>
      <c r="O33" s="37"/>
      <c r="Q33" s="37"/>
      <c r="S33" s="37"/>
      <c r="U33" s="37"/>
      <c r="W33" s="37"/>
      <c r="Y33" s="37"/>
      <c r="AA33" s="37"/>
      <c r="AC33" s="37"/>
      <c r="AE33" s="47"/>
      <c r="AI33" s="37"/>
      <c r="AK33" s="37"/>
      <c r="AM33" s="37"/>
      <c r="AO33" s="37"/>
    </row>
  </sheetData>
  <sortState xmlns:xlrd2="http://schemas.microsoft.com/office/spreadsheetml/2017/richdata2" ref="A2:AO19">
    <sortCondition descending="1" ref="A2:A19"/>
    <sortCondition descending="1" ref="B2:B19"/>
  </sortState>
  <mergeCells count="33">
    <mergeCell ref="A12:A13"/>
    <mergeCell ref="AA3:AB3"/>
    <mergeCell ref="A14:A15"/>
    <mergeCell ref="A16:A17"/>
    <mergeCell ref="AM3:AN3"/>
    <mergeCell ref="I3:J3"/>
    <mergeCell ref="K3:L3"/>
    <mergeCell ref="A10:A11"/>
    <mergeCell ref="A8:A9"/>
    <mergeCell ref="A6:A7"/>
    <mergeCell ref="A4:A5"/>
    <mergeCell ref="AO3:AP3"/>
    <mergeCell ref="AG3:AH3"/>
    <mergeCell ref="C3:D3"/>
    <mergeCell ref="Y3:Z3"/>
    <mergeCell ref="AC3:AD3"/>
    <mergeCell ref="E3:F3"/>
    <mergeCell ref="AE3:AF3"/>
    <mergeCell ref="AI3:AJ3"/>
    <mergeCell ref="AK3:AL3"/>
    <mergeCell ref="M3:N3"/>
    <mergeCell ref="O3:P3"/>
    <mergeCell ref="Q3:R3"/>
    <mergeCell ref="S3:T3"/>
    <mergeCell ref="U3:V3"/>
    <mergeCell ref="W3:X3"/>
    <mergeCell ref="G3:H3"/>
    <mergeCell ref="A28:A29"/>
    <mergeCell ref="A18:A19"/>
    <mergeCell ref="A20:A21"/>
    <mergeCell ref="A22:A23"/>
    <mergeCell ref="A24:A25"/>
    <mergeCell ref="A26:A27"/>
  </mergeCells>
  <pageMargins left="0.25" right="0.25" top="0.75" bottom="0.75" header="0.3" footer="0.3"/>
  <pageSetup paperSize="5" scale="70" fitToHeight="0" orientation="landscape" r:id="rId1"/>
  <ignoredErrors>
    <ignoredError sqref="F15 D17:D29 E17:F29 F16 F14 F9:F13 E14 D15:D16 E15 D8:E13 E16 D14" formula="1"/>
    <ignoredError sqref="O27:AD27 H27:M27 H28:AD29 AE14:AF29 AI15:AP29 AI14:AP14 H15:AD26 H9:AF13 AI9:AP13 AG9:AH13 AG14:AH14 AG27:AH29 AG15:AH26 AG8:AH8 H14:AD14" formula="1" formulaRange="1"/>
    <ignoredError sqref="G8 G27 G15:G26 G14 G28:G29 N27 G9:G13 AI8:AP8 I8:AF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N H l o T s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N H l o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R 5 a E 4 o i k e 4 D g A A A B E A A A A T A B w A R m 9 y b X V s Y X M v U 2 V j d G l v b j E u b S C i G A A o o B Q A A A A A A A A A A A A A A A A A A A A A A A A A A A A r T k 0 u y c z P U w i G 0 I b W A F B L A Q I t A B Q A A g A I A D R 5 a E 7 G r a w E p w A A A P g A A A A S A A A A A A A A A A A A A A A A A A A A A A B D b 2 5 m a W c v U G F j a 2 F n Z S 5 4 b W x Q S w E C L Q A U A A I A C A A 0 e W h O D 8 r p q 6 Q A A A D p A A A A E w A A A A A A A A A A A A A A A A D z A A A A W 0 N v b n R l b n R f V H l w Z X N d L n h t b F B L A Q I t A B Q A A g A I A D R 5 a E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k 8 W i d r F A T S J a o 0 Q X Y E F I S A A A A A A I A A A A A A A N m A A D A A A A A E A A A A L O 7 l z M R n a t u b 7 B t q W D s T I s A A A A A B I A A A K A A A A A Q A A A A a Q f 8 G R k K t i P f V O s / J K Z + d l A A A A D i E 4 h J n H Q I S 1 R / K 4 / L z m S X M F w s + E n l r 4 D l C Z 6 m R 5 O j 3 9 J L J p v O 7 d Q G E f + Y w D A Z M k v x m M N S O J O r + H s 3 5 j H N S + M s z F U P Q y G p v l n a z m Z 3 6 y O H t x Q A A A C j h g C j a l f d 2 7 S t U 5 U G c t a V 6 Y z g r g = = < / D a t a M a s h u p > 
</file>

<file path=customXml/itemProps1.xml><?xml version="1.0" encoding="utf-8"?>
<ds:datastoreItem xmlns:ds="http://schemas.openxmlformats.org/officeDocument/2006/customXml" ds:itemID="{EEE3CE82-1422-497B-AA2C-F8D99397A2D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Gender</vt:lpstr>
      <vt:lpstr>LegacyGenderData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Mathewson, Jesse-Douglas</dc:creator>
  <cp:lastModifiedBy>Rivera, Oscar</cp:lastModifiedBy>
  <cp:lastPrinted>2020-07-23T19:12:11Z</cp:lastPrinted>
  <dcterms:created xsi:type="dcterms:W3CDTF">2019-03-08T20:07:25Z</dcterms:created>
  <dcterms:modified xsi:type="dcterms:W3CDTF">2024-04-04T14:35:03Z</dcterms:modified>
</cp:coreProperties>
</file>